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CHIVO PLANEACION\PLANES\PLAN DE AUSTERIDAD\2026\Plan austeridad ajustado 2026\"/>
    </mc:Choice>
  </mc:AlternateContent>
  <xr:revisionPtr revIDLastSave="0" documentId="13_ncr:1_{7941F454-1372-490D-AB88-2EBE3341CE71}" xr6:coauthVersionLast="47" xr6:coauthVersionMax="47" xr10:uidLastSave="{00000000-0000-0000-0000-000000000000}"/>
  <bookViews>
    <workbookView xWindow="-120" yWindow="-120" windowWidth="29040" windowHeight="15720" xr2:uid="{B4C77C14-83B6-404D-A1F3-459C40118D5F}"/>
  </bookViews>
  <sheets>
    <sheet name="ENTIDADES" sheetId="1" r:id="rId1"/>
  </sheets>
  <definedNames>
    <definedName name="_xlnm.Print_Titles" localSheetId="0">ENTIDADES!$1:$7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L19" i="1"/>
  <c r="L29" i="1"/>
  <c r="L28" i="1"/>
  <c r="L27" i="1"/>
  <c r="L26" i="1"/>
  <c r="L10" i="1"/>
  <c r="L11" i="1"/>
  <c r="L12" i="1"/>
  <c r="L13" i="1"/>
  <c r="L14" i="1"/>
  <c r="L15" i="1"/>
  <c r="L9" i="1"/>
  <c r="L31" i="1"/>
  <c r="K30" i="1"/>
  <c r="M12" i="1" l="1"/>
  <c r="O12" i="1" s="1"/>
  <c r="P12" i="1" s="1"/>
  <c r="E31" i="1"/>
  <c r="M31" i="1" s="1"/>
  <c r="M30" i="1"/>
  <c r="E30" i="1"/>
  <c r="M29" i="1"/>
  <c r="E29" i="1"/>
  <c r="E28" i="1"/>
  <c r="M27" i="1"/>
  <c r="E27" i="1"/>
  <c r="M26" i="1"/>
  <c r="N26" i="1" s="1"/>
  <c r="E26" i="1"/>
  <c r="K25" i="1"/>
  <c r="M25" i="1" s="1"/>
  <c r="E25" i="1"/>
  <c r="E22" i="1"/>
  <c r="M19" i="1"/>
  <c r="E19" i="1"/>
  <c r="K17" i="1"/>
  <c r="E17" i="1"/>
  <c r="K16" i="1"/>
  <c r="E16" i="1"/>
  <c r="E15" i="1"/>
  <c r="M14" i="1"/>
  <c r="E14" i="1"/>
  <c r="M13" i="1"/>
  <c r="E13" i="1"/>
  <c r="E12" i="1"/>
  <c r="M11" i="1"/>
  <c r="E11" i="1"/>
  <c r="M10" i="1"/>
  <c r="E10" i="1"/>
  <c r="E9" i="1"/>
  <c r="M16" i="1" l="1"/>
  <c r="L16" i="1"/>
  <c r="M17" i="1"/>
  <c r="L17" i="1"/>
  <c r="O31" i="1"/>
  <c r="P31" i="1" s="1"/>
  <c r="N31" i="1"/>
  <c r="N33" i="1"/>
  <c r="M24" i="1"/>
  <c r="O24" i="1" s="1"/>
  <c r="P24" i="1" s="1"/>
  <c r="M15" i="1"/>
  <c r="N15" i="1" s="1"/>
  <c r="M22" i="1"/>
  <c r="O29" i="1"/>
  <c r="P29" i="1" s="1"/>
  <c r="N29" i="1"/>
  <c r="O16" i="1"/>
  <c r="P16" i="1" s="1"/>
  <c r="N16" i="1"/>
  <c r="O13" i="1"/>
  <c r="P13" i="1" s="1"/>
  <c r="N13" i="1"/>
  <c r="O14" i="1"/>
  <c r="P14" i="1" s="1"/>
  <c r="N14" i="1"/>
  <c r="O30" i="1"/>
  <c r="P30" i="1" s="1"/>
  <c r="N30" i="1"/>
  <c r="O19" i="1"/>
  <c r="P19" i="1" s="1"/>
  <c r="N19" i="1"/>
  <c r="O17" i="1"/>
  <c r="P17" i="1" s="1"/>
  <c r="N17" i="1"/>
  <c r="O25" i="1"/>
  <c r="P25" i="1" s="1"/>
  <c r="N25" i="1"/>
  <c r="O27" i="1"/>
  <c r="P27" i="1" s="1"/>
  <c r="N27" i="1"/>
  <c r="O10" i="1"/>
  <c r="P10" i="1" s="1"/>
  <c r="N10" i="1"/>
  <c r="O11" i="1"/>
  <c r="P11" i="1" s="1"/>
  <c r="N11" i="1"/>
  <c r="O32" i="1"/>
  <c r="P32" i="1" s="1"/>
  <c r="N32" i="1"/>
  <c r="M23" i="1"/>
  <c r="L30" i="1"/>
  <c r="L25" i="1"/>
  <c r="M21" i="1"/>
  <c r="N12" i="1"/>
  <c r="O26" i="1"/>
  <c r="P26" i="1" s="1"/>
  <c r="M28" i="1"/>
  <c r="M9" i="1"/>
  <c r="O15" i="1" l="1"/>
  <c r="P15" i="1" s="1"/>
  <c r="O33" i="1"/>
  <c r="P33" i="1" s="1"/>
  <c r="N24" i="1"/>
  <c r="N22" i="1"/>
  <c r="O22" i="1"/>
  <c r="P22" i="1" s="1"/>
  <c r="O23" i="1"/>
  <c r="P23" i="1" s="1"/>
  <c r="N23" i="1"/>
  <c r="O28" i="1"/>
  <c r="P28" i="1" s="1"/>
  <c r="N28" i="1"/>
  <c r="N21" i="1"/>
  <c r="O21" i="1"/>
  <c r="P21" i="1" s="1"/>
  <c r="O9" i="1"/>
  <c r="P9" i="1" s="1"/>
  <c r="N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Concepción Gonzalez Alfonso</author>
    <author>tc={19C90A2C-C97B-486D-8EA1-89DBF21820CB}</author>
  </authors>
  <commentList>
    <comment ref="A9" authorId="0" shapeId="0" xr:uid="{2512EC74-C64E-43B3-A7F9-ACAEF437BDB1}">
      <text>
        <r>
          <rPr>
            <sz val="8"/>
            <color indexed="81"/>
            <rFont val="Tahoma"/>
            <family val="2"/>
          </rPr>
          <t>Las entidades y organismos distritales ejecutarán un plan de reducción del gasto en la contratación de prestación de servicios profesionales y de apoyo a la gestión.</t>
        </r>
        <r>
          <rPr>
            <b/>
            <sz val="9"/>
            <color indexed="81"/>
            <rFont val="Tahoma"/>
            <family val="2"/>
          </rPr>
          <t xml:space="preserve">
DDP: </t>
        </r>
        <r>
          <rPr>
            <sz val="9"/>
            <color indexed="81"/>
            <rFont val="Tahoma"/>
            <family val="2"/>
          </rPr>
          <t>El valor 2023 debe corresponder con el valor reportado a 31 de diciembre a la Contraloría Distrital y al DASCD.</t>
        </r>
      </text>
    </comment>
    <comment ref="A10" authorId="0" shapeId="0" xr:uid="{F64E9C0D-54B6-405C-B5DE-3995CB96B3FA}">
      <text>
        <r>
          <rPr>
            <sz val="9"/>
            <color indexed="81"/>
            <rFont val="Tahoma"/>
            <family val="2"/>
          </rPr>
          <t>La autorización de horas extras sólo se hará efectiva cuando sea estrictamente necesario.</t>
        </r>
      </text>
    </comment>
    <comment ref="A11" authorId="0" shapeId="0" xr:uid="{BA05A649-986E-4F8E-A733-6F51D45C62DC}">
      <text>
        <r>
          <rPr>
            <sz val="9"/>
            <color indexed="81"/>
            <rFont val="Tahoma"/>
            <family val="2"/>
          </rPr>
          <t>Para el cumplimiento de la misión se preferirán los eventos o reuniones virtuales sobre las actividades que impliquen desplazamiento físico de los servidores públicos.</t>
        </r>
      </text>
    </comment>
    <comment ref="A12" authorId="0" shapeId="0" xr:uid="{1F9746D9-508E-4FF4-95F8-D2F39FCFBD6B}">
      <text>
        <r>
          <rPr>
            <sz val="9"/>
            <color indexed="81"/>
            <rFont val="Tahoma"/>
            <family val="2"/>
          </rPr>
          <t>Sólo se reconocerán en dinero las vacaciones causadas y no disfrutadas en caso de retiro definitivo del servidor público; excepcionalmente y de manera motivada.</t>
        </r>
      </text>
    </comment>
    <comment ref="A13" authorId="0" shapeId="0" xr:uid="{9A745E44-0B1C-4966-BB91-E5E65294C254}">
      <text>
        <r>
          <rPr>
            <sz val="9"/>
            <color indexed="81"/>
            <rFont val="Tahoma"/>
            <family val="2"/>
          </rPr>
          <t>Para hijos menores de 13 años. No podrán superar 6 SMDLV. Se podrá extender a hijos mayores de 13 años y menores de 18 años en condición de discapacidad que dependan económicamente de sus padres.</t>
        </r>
      </text>
    </comment>
    <comment ref="A14" authorId="0" shapeId="0" xr:uid="{CF90371B-04CD-422A-96C4-60FE8B62314F}">
      <text>
        <r>
          <rPr>
            <sz val="9"/>
            <color indexed="81"/>
            <rFont val="Tahoma"/>
            <family val="2"/>
          </rPr>
          <t>Se deberá considerar e integrar la oferta transversal de otros entes públicos del orden distrital o nacional, en especial la del DASCD.</t>
        </r>
      </text>
    </comment>
    <comment ref="A15" authorId="0" shapeId="0" xr:uid="{A5660FDC-8DE7-4C4C-86A9-A224E22C0958}">
      <text>
        <r>
          <rPr>
            <sz val="9"/>
            <color indexed="81"/>
            <rFont val="Tahoma"/>
            <family val="2"/>
          </rPr>
          <t>Deberá considerarse la oferta del DASCD y coordinarse de manera conjunta con otras entidades y organismos distritales que tengan programadas actividades análogas o similares para lograr economías de escala y disminuir costos.</t>
        </r>
      </text>
    </comment>
    <comment ref="A16" authorId="0" shapeId="0" xr:uid="{FB28ADFD-2266-4BCC-837A-F6E224B88A87}">
      <text>
        <r>
          <rPr>
            <sz val="9"/>
            <color indexed="81"/>
            <rFont val="Tahoma"/>
            <family val="2"/>
          </rPr>
          <t>Se prohíben recepciones, fiestas, agasajos, conmemoraciones o condecoraciones.</t>
        </r>
      </text>
    </comment>
    <comment ref="A17" authorId="0" shapeId="0" xr:uid="{04347561-A518-44F1-A8F1-7F382050BBBC}">
      <text>
        <r>
          <rPr>
            <sz val="9"/>
            <color indexed="81"/>
            <rFont val="Tahoma"/>
            <family val="2"/>
          </rPr>
          <t>La capacitación formal de los empleados e hijos, deberán ejecutarse a través de los Fondos FRADEC y FEDHE.</t>
        </r>
      </text>
    </comment>
    <comment ref="A19" authorId="0" shapeId="0" xr:uid="{6A548D4C-69D9-47C6-B8E8-0BB6421466D3}">
      <text>
        <r>
          <rPr>
            <sz val="9"/>
            <color indexed="81"/>
            <rFont val="Tahoma"/>
            <family val="2"/>
          </rPr>
          <t>Se abstendrán de renovar o adquirir teléfonos celulares y planes de telefonía móvil.</t>
        </r>
      </text>
    </comment>
    <comment ref="B21" authorId="1" shapeId="0" xr:uid="{19C90A2C-C97B-486D-8EA1-89DBF21820C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adiciona este pospre según lineamiento de la SHD y se ajustó línea base y ejecución</t>
      </text>
    </comment>
    <comment ref="A22" authorId="0" shapeId="0" xr:uid="{AB7B157F-D14B-403F-BE88-4D6472D34A97}">
      <text>
        <r>
          <rPr>
            <sz val="9"/>
            <color indexed="81"/>
            <rFont val="Tahoma"/>
            <family val="2"/>
          </rPr>
          <t>Se podrá autorizar y asignar vehículos, exclusivamente a servidores públicos del nivel directivo y se adoptarán sistemas de monitoreo y control en los vehículos oficiales.</t>
        </r>
      </text>
    </comment>
    <comment ref="A25" authorId="0" shapeId="0" xr:uid="{881B6D9E-B481-40F8-B4FC-1D754BE165C6}">
      <text>
        <r>
          <rPr>
            <sz val="9"/>
            <color indexed="81"/>
            <rFont val="Tahoma"/>
            <family val="2"/>
          </rPr>
          <t>Solamente para efectos de la reposición de aquellos con obsolescencia justificada en estudios que demuestren la conveniencia y el ahorro para la entidad y cuyo valor de adquisición no sobrepase los 200 SMMLV.</t>
        </r>
      </text>
    </comment>
    <comment ref="A26" authorId="0" shapeId="0" xr:uid="{090FC5C4-9500-4E0A-9378-FD9EABAF05D1}">
      <text>
        <r>
          <rPr>
            <sz val="9"/>
            <color indexed="81"/>
            <rFont val="Tahoma"/>
            <family val="2"/>
          </rPr>
          <t>Deben utilizar medios digitales de manera preferente y evitar impresiones. Así mismo, establecerán mecanismos tecnológicos que garanticen el uso racional de los servicios de fotocopiado, multicopiado e impresión, mediante los cuales se haga seguimiento al consumo.</t>
        </r>
      </text>
    </comment>
    <comment ref="A27" authorId="0" shapeId="0" xr:uid="{ACDA71E7-1EAA-4B6E-82B7-CA32770B2EE1}">
      <text>
        <r>
          <rPr>
            <sz val="9"/>
            <color indexed="81"/>
            <rFont val="Tahoma"/>
            <family val="2"/>
          </rPr>
          <t xml:space="preserve">Deberán abstenerse de celebrar contratos de publicidad y/o propaganda personalizada y debe preferirse el uso de su sitio web para publicar la información institucional. </t>
        </r>
      </text>
    </comment>
    <comment ref="A28" authorId="0" shapeId="0" xr:uid="{80DBB4ED-9807-4751-A50C-6C178C0E8F0A}">
      <text>
        <r>
          <rPr>
            <sz val="9"/>
            <color indexed="81"/>
            <rFont val="Tahoma"/>
            <family val="2"/>
          </rPr>
          <t>El manejo de la caja menor en cada entidad y organismo distrital deberá ceñirse estrictamente a los gastos que tengan carácter de imprevistos, urgentes, imprescindibles e inaplazables y enmarcados dentro de las políticas de racionalización del gasto.</t>
        </r>
      </text>
    </comment>
    <comment ref="A29" authorId="0" shapeId="0" xr:uid="{EB80151D-2A41-4BD8-8891-74D4F2A64DAF}">
      <text>
        <r>
          <rPr>
            <sz val="9"/>
            <color indexed="81"/>
            <rFont val="Tahoma"/>
            <family val="2"/>
          </rPr>
          <t>Se abstendrán de contratar mejoras suntuarias en sus inmuebles, salvo que se trate de bienes inmuebles clasificados como Bienes de Interés Cultural.</t>
        </r>
      </text>
    </comment>
    <comment ref="A30" authorId="0" shapeId="0" xr:uid="{743856E2-82F1-4062-828F-3E5177C88505}">
      <text>
        <r>
          <rPr>
            <sz val="9"/>
            <color indexed="81"/>
            <rFont val="Tahoma"/>
            <family val="2"/>
          </rPr>
          <t xml:space="preserve">Se adquirirán únicamente cuando sea necesario para el cumplimiento de la misión de las entidades u organismos distritales. </t>
        </r>
      </text>
    </comment>
    <comment ref="A31" authorId="0" shapeId="0" xr:uid="{DB0D8031-CA73-4EE8-BBF9-13B36E9AB4D8}">
      <text>
        <r>
          <rPr>
            <sz val="9"/>
            <color indexed="81"/>
            <rFont val="Tahoma"/>
            <family val="2"/>
          </rPr>
          <t>Deberán ejecutarse anualmente campañas de sensibilización que promuevan el uso eficiente y el ahorro en el consumo de los servicios públicos de agua, energía eléctrica, gas natural y la gestión integral de los residuos sólidos.</t>
        </r>
      </text>
    </comment>
  </commentList>
</comments>
</file>

<file path=xl/sharedStrings.xml><?xml version="1.0" encoding="utf-8"?>
<sst xmlns="http://schemas.openxmlformats.org/spreadsheetml/2006/main" count="135" uniqueCount="102">
  <si>
    <t>PLAN DE AUSTERIDAD EN EL GASTO 2025-2027</t>
  </si>
  <si>
    <t>Entidad</t>
  </si>
  <si>
    <t>Valores en Pesos Corrientes</t>
  </si>
  <si>
    <t>PROYECCIÓN DE VALORES EN PESOS CORRIENTES SEGÚN METAS FORMULADAS</t>
  </si>
  <si>
    <t>CONCEPTO
(Decreto 062 de 2024)</t>
  </si>
  <si>
    <t>Posiciones Presupuestales Asociadas
(Funcionamiento e Inversión)</t>
  </si>
  <si>
    <t>LÍNEA BASE</t>
  </si>
  <si>
    <t>SEGUIMIENTO RESULTADOS PLAN DE AUSTERIDAD 2025-2027</t>
  </si>
  <si>
    <t>ESTRATEGIAS
2025-2027</t>
  </si>
  <si>
    <t>ACCIONES
2025-2027</t>
  </si>
  <si>
    <t>META INDICADOR DE AUSTERIDAD</t>
  </si>
  <si>
    <t>AÑO 2023</t>
  </si>
  <si>
    <t>AÑO 2024</t>
  </si>
  <si>
    <t>AÑO 2025</t>
  </si>
  <si>
    <t>AÑO 2026</t>
  </si>
  <si>
    <t>AÑO 2027</t>
  </si>
  <si>
    <t>Valor EJECUTADO
a 31/12/2023</t>
  </si>
  <si>
    <t>Valor EJECUTADO
a 31/12/2024</t>
  </si>
  <si>
    <t>Resultado
Indicador Austeridad</t>
  </si>
  <si>
    <t>Valor EJECUTADO
a 31/12/2025</t>
  </si>
  <si>
    <t>Valor EJECUTADO
a 31/12/2026</t>
  </si>
  <si>
    <t>Valor EJECUTADO
a 31/12/2027</t>
  </si>
  <si>
    <t>Servicios de personal</t>
  </si>
  <si>
    <t xml:space="preserve">Artículo 6°.- Reducción del gasto en CPS profesionales y de apoyo a la gestión. </t>
  </si>
  <si>
    <t>N.A.  
Se registran totales. Corresponde con lo reportado en SIDEAP y SIVICOF</t>
  </si>
  <si>
    <t>Uso eficiente de los cupos de contratación definidos</t>
  </si>
  <si>
    <t>1. Respetar los topes definidos para contratación de OPS .</t>
  </si>
  <si>
    <t xml:space="preserve">Artículo 7°.- Horas extras, dominicales y festivos. </t>
  </si>
  <si>
    <t>O211010100102 - Horas extras, dominicales, festivos y recargos</t>
  </si>
  <si>
    <t xml:space="preserve">Racionalización de consumo y autorización de horas extras, </t>
  </si>
  <si>
    <t xml:space="preserve">1- La autorización de horas extras en las entidades y organismos distritales sólo se hará efectiva cuando sea estrictamente necesario para atender asuntos del servicio reales e imprescindibles y en ningún caso de carácter permanente. 
2- Optimizar el uso de medios digitales, en los casos que aplique </t>
  </si>
  <si>
    <t>Artículo 8°.- Viáticos y gastos de viaje.</t>
  </si>
  <si>
    <t>O2120202010 - Viáticos de los funcionarios en comisión</t>
  </si>
  <si>
    <t>Racionalización en la autorización de viáticos y gastos de viaje</t>
  </si>
  <si>
    <t xml:space="preserve">1. Incentivar la comunicación derivada de eventos mediante el uso de herramientas informáticas y diminución de desplazamientos.
2. Tramitar estrictamente bajo las condiciones y tarifas establecidas en la normatividad vigente. </t>
  </si>
  <si>
    <t>Artículo 9°.- Compensación por vacaciones.</t>
  </si>
  <si>
    <t>O211010300102 - Indemnización por vacaciones</t>
  </si>
  <si>
    <t>Control de vacaciones anual y no capitalización de periodos sin disfrute de las mismas.</t>
  </si>
  <si>
    <t>1. Adoptar medidas para que los servidores disfruten sus periodos de vacaciones al siguiente año de cumplirlas y así evitar que al momento del retiro el servidor tenga periodos acumulados
2.  Expedir circular para programación anual de vacaciones</t>
  </si>
  <si>
    <t>Artículo 10°.- Bono navideño.</t>
  </si>
  <si>
    <t>O21202020090696590
Otros servicios deportivos y recreativos</t>
  </si>
  <si>
    <t>De acuerdo con el Decreto 062 de 2024, en su artículo 10, en la Secretaría de Cultura, Recreación y Deporte, los bonos navideños que se entreguen a las y los hijos de los empleados públicos que a 31 de diciembre del año en curso sean menores de 13 años, no superarán el valor de seis (6) salarios mínimos diarios legales vigentes. Estos se entregarán al número de niñas y niños que se encuentren en las bases de datos del área de talento humano y que estén en el rango de edad entre los 0 años y menores de 13 años.</t>
  </si>
  <si>
    <t>•  Revisar las bases de datos de las y los hijos de las y los servidores que se actualizan con la información y registros que envían sus padres.
•  Depurar la base de datos de las y los niños que por su edad ya no cumplen con el rango para ser beneficiados con el bono.
•  La SCRD, no supera el valor de seis (6) smdlv que entrega por cada niña o niño.
• El indicador depende del número de funcionarios con hijos en el rango de edad en cada vigencia</t>
  </si>
  <si>
    <t>Artículo 11 -. Capacitación.</t>
  </si>
  <si>
    <t>O21202020090292919 Otros tipos de servicios educativos y de formación,
n.c.p.</t>
  </si>
  <si>
    <t>Gestionar las charlas y capacitaciones que no requieran erogación de recursos para la SCRD, de acuerdo con las necesidades identificadas.</t>
  </si>
  <si>
    <t>• Se divulga y promociona la oferta académica del DASCD.
• Las diferentes áreas de la SCRD, apoyan con su conocimiento algunas charlas informativas de interés para el resto de comunidad institucional.
• Se gestionan cursos con la estrategia gratuita de charlas y capacitaciones de la Caja de Compensación Familiar.
 • Se gestionan charlas con las entidades distritales o nacionales expertas en temas específicos acordes a las necesidades de las diferentes áreas.</t>
  </si>
  <si>
    <t>Artículo 12 -. Bienestar.</t>
  </si>
  <si>
    <t>Participar en la oferta de bienestar del DASCD y gestionar con la Caja de Compensación Familiar actividades que generen bienestar.</t>
  </si>
  <si>
    <t>• Se divulga y promociona la oferta de bienestar del DASCD, para que las y los servidores se beneficien de las actividades.
• Se gestionan actividades con el apoyo de recursos de la Caja de Compensación Familiar, tales como conmemoración del Día de la Mujer o Equidad de Género, conmemoración del Día del Servidor Público Nacional y Distrital, Novena de Navidad, Día de Amor y Amistad.
• Las y los servidores del nivel asistencial y conductores participan de la actividad de celebración, organizada y desarrollada por el DASCD, para el distrito.
• Los recursos que se solicitan, además del IPC, dependerán del número de servidores que se encuentren vinculados.</t>
  </si>
  <si>
    <t>Artículo 13 -. Eventos y conmemoraciones.</t>
  </si>
  <si>
    <t>N/A</t>
  </si>
  <si>
    <t> No se realizan eventos y conmemoraciones en la SCRD.</t>
  </si>
  <si>
    <t>Artículo 14 -. Fondos educativos.</t>
  </si>
  <si>
    <t>La entidad no cuenta con Fondo Educativo, en el marco del Programas de Bienestar e Incentivos, por lo tanto, el artículo no se aplica</t>
  </si>
  <si>
    <t>Servicios Administrativos</t>
  </si>
  <si>
    <t>Artículo 15. Telefonía.</t>
  </si>
  <si>
    <t>O21202020080484110 Servicios de operadores (conexión)</t>
  </si>
  <si>
    <t>Una comunicación interna anual a los servidores de la entidad a quienes se les ha asignado una línea telefónica y equipo celular, solicitando información sobre las actividades que están desarrollando con dichos equipos.</t>
  </si>
  <si>
    <r>
      <rPr>
        <b/>
        <sz val="10"/>
        <color rgb="FF000000"/>
        <rFont val="Calibri"/>
        <family val="2"/>
        <scheme val="minor"/>
      </rPr>
      <t xml:space="preserve">Telefonía Celular 
</t>
    </r>
    <r>
      <rPr>
        <sz val="10"/>
        <color rgb="FF000000"/>
        <rFont val="Calibri"/>
        <family val="2"/>
        <scheme val="minor"/>
      </rPr>
      <t>- Revisar que, en las facturas, se apliquen los cobros estipulados del servicio contratado</t>
    </r>
  </si>
  <si>
    <t>O21202020080484120 
Servicios de telefonía fija (acceso)</t>
  </si>
  <si>
    <t>Control efectivo de los costos asociados a los planes contratados con las empresas de telefonía.
Incluye servicios de tlefonía de lso parques y escenarios administrados por el IDRD</t>
  </si>
  <si>
    <r>
      <rPr>
        <sz val="10"/>
        <color rgb="FF000000"/>
        <rFont val="Calibri"/>
        <family val="2"/>
        <scheme val="minor"/>
      </rPr>
      <t xml:space="preserve">
</t>
    </r>
    <r>
      <rPr>
        <b/>
        <sz val="10"/>
        <color rgb="FF000000"/>
        <rFont val="Calibri"/>
        <family val="2"/>
        <scheme val="minor"/>
      </rPr>
      <t xml:space="preserve">Telefonía Fija
</t>
    </r>
    <r>
      <rPr>
        <sz val="10"/>
        <color rgb="FF000000"/>
        <rFont val="Calibri"/>
        <family val="2"/>
        <scheme val="minor"/>
      </rPr>
      <t>- Revisar que, en las facturas, se apliquen los cobros estipulados en la tarifa plana del servicio contratado</t>
    </r>
  </si>
  <si>
    <t>O21202020080484150
(servicios de transmisión de datos</t>
  </si>
  <si>
    <t>Servicios requeridos para garantizar la operación de la entidad correo y almacenamiento</t>
  </si>
  <si>
    <t>Artículo 16 -. Vehículos oficiales.</t>
  </si>
  <si>
    <t xml:space="preserve">O21202020060464116
Servicios de alquiler de automóviles con conductor </t>
  </si>
  <si>
    <t xml:space="preserve">Revisión de  los acuerdos con las empresas para mejorar las condiciones u obtener descuentos en los términos que se tienen.
</t>
  </si>
  <si>
    <r>
      <rPr>
        <b/>
        <sz val="10"/>
        <color rgb="FF000000"/>
        <rFont val="Calibri"/>
        <family val="2"/>
        <scheme val="minor"/>
      </rPr>
      <t xml:space="preserve">Vehículos contratados
</t>
    </r>
    <r>
      <rPr>
        <sz val="10"/>
        <color rgb="FF000000"/>
        <rFont val="Calibri"/>
        <family val="2"/>
        <scheme val="minor"/>
      </rPr>
      <t>- Llevar un registro semestral de los servicios de transporte según necesidades de las áreas y conforme a los lineamientos dados en la circular de uso del servicio.</t>
    </r>
  </si>
  <si>
    <t>O2120201003033331101
Gasolina motor corriente</t>
  </si>
  <si>
    <t>Gestión con el proveedor de combustible el acceso a una plataforma digital que habilite al supervisor de la orden de compra para consultar los datos sobre el suministro del combustible</t>
  </si>
  <si>
    <r>
      <rPr>
        <b/>
        <sz val="10"/>
        <color rgb="FF000000"/>
        <rFont val="Calibri"/>
        <family val="2"/>
        <scheme val="minor"/>
      </rPr>
      <t xml:space="preserve">Combustible para vehículo Oficial
</t>
    </r>
    <r>
      <rPr>
        <sz val="10"/>
        <color rgb="FF000000"/>
        <rFont val="Calibri"/>
        <family val="2"/>
        <scheme val="minor"/>
      </rPr>
      <t>- Realizar el abastecimiento de combustible en una sola estación de servicio, con el fin de llevar un control más preciso del consumo.
- Mantener un registro de cada tanqueo, incluyendo fecha, hora, volumen suministrado y kilometraje del vehículo.
- Instalar un chip o dispositivo de identificación que permita realizar el tanqueo únicamente al vehículo oficial autorizado.
- Verificar que el valor de las facturas coincida con la información registrada en la plataforma del proveedor.</t>
    </r>
  </si>
  <si>
    <t>O2120202008078714102
Servicio de mantenimiento y reparación de vehículos automóviles</t>
  </si>
  <si>
    <t>Mantenimiento preventivo para evitar reparaciones costosas, de acuerdo con las recomendaciones del fabricante para prolongar la vida útil del vehículo.</t>
  </si>
  <si>
    <r>
      <rPr>
        <b/>
        <sz val="10"/>
        <color rgb="FF000000"/>
        <rFont val="Calibri"/>
        <family val="2"/>
        <scheme val="minor"/>
      </rPr>
      <t xml:space="preserve">Mantenimiento vehículo Oficial
</t>
    </r>
    <r>
      <rPr>
        <sz val="10"/>
        <color rgb="FF000000"/>
        <rFont val="Calibri"/>
        <family val="2"/>
        <scheme val="minor"/>
      </rPr>
      <t>- Realizar un plan anual de mantenimiento del vehículo de la SCRD</t>
    </r>
  </si>
  <si>
    <t>Artículo 17 -. Adquisición de vehículos y maquinaria.</t>
  </si>
  <si>
    <t xml:space="preserve">La entidad no cuenta con gastos de Adquisición de vehículos y maquinaría, por lo tanto, el artículo no se aplica </t>
  </si>
  <si>
    <t>Artículo 18 -. Fotocopiado, multicopiado e impresión.</t>
  </si>
  <si>
    <t>O2120201003023212801
Papel bond</t>
  </si>
  <si>
    <t>Campañas de sensibilización dentro de la SCRD  sobre los beneficios de reducir el uso de papel, tanto en términos de costos como de impacto ambiental.</t>
  </si>
  <si>
    <r>
      <rPr>
        <b/>
        <sz val="10"/>
        <color rgb="FF000000"/>
        <rFont val="Calibri"/>
        <family val="2"/>
        <scheme val="minor"/>
      </rPr>
      <t xml:space="preserve">Papel para impresión
</t>
    </r>
    <r>
      <rPr>
        <sz val="10"/>
        <color rgb="FF000000"/>
        <rFont val="Calibri"/>
        <family val="2"/>
        <scheme val="minor"/>
      </rPr>
      <t>- Enviar una comunicación anual masiva a la comunidad institucional para promover el uso racional del papel, incentivando prácticas sostenibles como las impresiones a doble cara, en modo económico, con el objetivo de reducir el consumo de papel físico.
- Capacitar a los servidores y contratistas de la SCRD en el uso del aplicativo ORFEO, la implementación de la firma electrónica y el uso del correo electrónico.
- Establecer el uso de papel ecológico como parte del compromiso institucional con la sostenibilidad ambiental.</t>
    </r>
  </si>
  <si>
    <t>Artículo 19 -. Publicidad distrital.</t>
  </si>
  <si>
    <t>O232020200883611
Servicios integrales de publicidad</t>
  </si>
  <si>
    <t>Recursos destinados a procesos de divulgación y promoción, producción audiovisual</t>
  </si>
  <si>
    <t>Artículo 20 -. Cajas menores.</t>
  </si>
  <si>
    <t>La entidad no cuenta con Cajas Menores, por lo tanto, el artículo no se aplica</t>
  </si>
  <si>
    <t>Artículo 21 -. Mantenimiento o reparación de bienes inmuebles o muebles.</t>
  </si>
  <si>
    <t>O2120202008078711001
Servicio de mantenimiento y reparación de productos metálicos estructurales y sus partes</t>
  </si>
  <si>
    <t>Realización de inspecciones periódicas a la infraestructura para identificar a tiempo cualquier novedad y tomar las acciones correctivas necesarias, evitando así costos mayores</t>
  </si>
  <si>
    <t xml:space="preserve">"- Elaborar un plan de mantenimiento anual 
- Atender las solicitudes de mantenimiento en la mesa de servicios"
</t>
  </si>
  <si>
    <t>Artículo 22 -. Suscripciones.</t>
  </si>
  <si>
    <t xml:space="preserve">La entidad no cuenta con gastos de Suscripciones, por lo tanto, el artículo no se aplica </t>
  </si>
  <si>
    <t>Artículo 23 -. Servicios públicos.</t>
  </si>
  <si>
    <t>O21202020080686330
Servicios de distribución de agua por tubería (a comisión o por contrato)
SEDES ADMINISTRATIVAS</t>
  </si>
  <si>
    <t xml:space="preserve">"
Revisión periódica de las facturas de agua para identificar picos de consumo y analizar qué actividades pueden estar generando desperdicio.
"
</t>
  </si>
  <si>
    <r>
      <rPr>
        <b/>
        <sz val="10"/>
        <color rgb="FF000000"/>
        <rFont val="Calibri"/>
        <family val="2"/>
        <scheme val="minor"/>
      </rPr>
      <t xml:space="preserve">Servicio de acueducto y alcantarillado 
</t>
    </r>
    <r>
      <rPr>
        <sz val="10"/>
        <color rgb="FF000000"/>
        <rFont val="Calibri"/>
        <family val="2"/>
        <scheme val="minor"/>
      </rPr>
      <t xml:space="preserve">- Desarrollar una campaña anual de sensibilización para promover la responsabilidad y el consumo eficiente del agua por parte de la comunidad institucional.
- Hacer seguimiento a los consumos registrados en la factura en la entidad.
- Recoger el agua de lluvia generada por escorrentía en canecas de gran volumen, para su posterior uso en el lavado de pisos y el riego de jardines.
- Cumplir con las actividades propuestas en el componente de uso y ahorro eficiente del agua del Plan Institucional de Gestión Ambiental - PIGA.      </t>
    </r>
  </si>
  <si>
    <t>O21202020080686312
Servicios de distribución de electricidad (a comisión o por contrato)
SEDES ADMINISTRATIVAS</t>
  </si>
  <si>
    <t xml:space="preserve">
Revisión periódica de las facturas de energía eléctrica para identificar picos de consumo y analizar qué actividades pueden estar generando desperdicio.</t>
  </si>
  <si>
    <r>
      <rPr>
        <sz val="10"/>
        <color rgb="FF000000"/>
        <rFont val="Calibri"/>
        <family val="2"/>
        <scheme val="minor"/>
      </rPr>
      <t xml:space="preserve">
</t>
    </r>
    <r>
      <rPr>
        <b/>
        <sz val="10"/>
        <color rgb="FF000000"/>
        <rFont val="Calibri"/>
        <family val="2"/>
        <scheme val="minor"/>
      </rPr>
      <t xml:space="preserve">Servicio de energía eléctrica
</t>
    </r>
    <r>
      <rPr>
        <sz val="10"/>
        <color rgb="FF000000"/>
        <rFont val="Calibri"/>
        <family val="2"/>
        <scheme val="minor"/>
      </rPr>
      <t xml:space="preserve"> - Desarrollar una campaña anual de sensibilización para promover la responsabilidad y el consumo eficiente de energía dentro de la comunidad institucional.
- Hacer seguimiento a los consumos registrados en la factura en la entidad.
- Cumplir con las actividades propuestas en el componente de uso y ahorro eficiente de energía del Plan Institucional de Gestión Ambiental- PIGA. 
- Coordinar con el equipo de vigilancia el apagado oportuno de las luces en zonas comunes y oficinas de cada sede, una vez finalizado el horario laboral.</t>
    </r>
  </si>
  <si>
    <t>O21202020090494239
Servicios generales de recolección
de otros desechos
SEDES ADMINISTRATIVAS</t>
  </si>
  <si>
    <t>Divulgación a la comunidad institucional de prácticas que reduzcan la cantidad de residuos excesivos y que favorezcan la sostenibilidad.</t>
  </si>
  <si>
    <r>
      <rPr>
        <b/>
        <sz val="10"/>
        <color rgb="FF000000"/>
        <rFont val="Calibri"/>
        <family val="2"/>
        <scheme val="minor"/>
      </rPr>
      <t xml:space="preserve">Servicio de recolección de residuos solidos
</t>
    </r>
    <r>
      <rPr>
        <sz val="10"/>
        <color rgb="FF000000"/>
        <rFont val="Calibri"/>
        <family val="2"/>
        <scheme val="minor"/>
      </rPr>
      <t xml:space="preserve"> - Generar campañas de sensibilización y responsabilidad frente al reciclaje por parte de la comunidad institucional.
- Hacer seguimiento separación en la fuente (canecas de colores)
- Cumplir con las actividades propuestas en el componente de reciclaje del Plan Institucional de Gestión Ambiental- PIGA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</si>
</sst>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-&quot;$&quot;\ * #,##0_-;\-&quot;$&quot;\ * #,##0_-;_-&quot;$&quot;\ 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7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0"/>
      <color rgb="FF000000"/>
      <name val="Aptos Narrow"/>
      <family val="2"/>
    </font>
    <font>
      <sz val="11"/>
      <color rgb="FF000000"/>
      <name val="Aptos Narrow"/>
      <family val="2"/>
    </font>
    <font>
      <sz val="10"/>
      <color theme="1"/>
      <name val="Calibri"/>
      <family val="2"/>
      <scheme val="minor"/>
    </font>
    <font>
      <sz val="11"/>
      <color rgb="FFFF0000"/>
      <name val="Aptos Narrow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0"/>
      <name val="Aptos Narrow"/>
      <family val="2"/>
    </font>
    <font>
      <sz val="11"/>
      <color theme="0"/>
      <name val="Aptos Narrow"/>
      <family val="2"/>
    </font>
    <font>
      <sz val="12"/>
      <name val="Aptos Narrow"/>
      <family val="2"/>
    </font>
    <font>
      <sz val="11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FF"/>
        <bgColor rgb="FF000000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theme="5"/>
      </left>
      <right style="dashed">
        <color theme="5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5"/>
      </left>
      <right style="dashed">
        <color theme="5"/>
      </right>
      <top style="dashed">
        <color theme="5"/>
      </top>
      <bottom style="dashed">
        <color theme="5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5" fillId="2" borderId="1" xfId="0" applyFont="1" applyFill="1" applyBorder="1" applyProtection="1">
      <protection locked="0"/>
    </xf>
    <xf numFmtId="0" fontId="6" fillId="2" borderId="2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0" xfId="0" applyFill="1" applyProtection="1">
      <protection locked="0"/>
    </xf>
    <xf numFmtId="164" fontId="0" fillId="2" borderId="0" xfId="1" applyNumberFormat="1" applyFont="1" applyFill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9" fillId="2" borderId="0" xfId="0" applyFont="1" applyFill="1" applyProtection="1">
      <protection locked="0"/>
    </xf>
    <xf numFmtId="164" fontId="0" fillId="4" borderId="11" xfId="1" applyNumberFormat="1" applyFont="1" applyFill="1" applyBorder="1" applyAlignment="1" applyProtection="1">
      <alignment horizontal="center" vertical="center" wrapText="1"/>
    </xf>
    <xf numFmtId="164" fontId="0" fillId="4" borderId="4" xfId="1" applyNumberFormat="1" applyFont="1" applyFill="1" applyBorder="1" applyAlignment="1" applyProtection="1">
      <alignment horizontal="center" vertical="center" wrapText="1"/>
    </xf>
    <xf numFmtId="164" fontId="0" fillId="4" borderId="12" xfId="1" applyNumberFormat="1" applyFont="1" applyFill="1" applyBorder="1" applyAlignment="1" applyProtection="1">
      <alignment horizontal="center" vertical="center" wrapText="1"/>
    </xf>
    <xf numFmtId="164" fontId="0" fillId="5" borderId="18" xfId="1" applyNumberFormat="1" applyFont="1" applyFill="1" applyBorder="1" applyAlignment="1" applyProtection="1">
      <alignment horizontal="center" vertical="center" wrapText="1"/>
    </xf>
    <xf numFmtId="164" fontId="0" fillId="5" borderId="7" xfId="1" applyNumberFormat="1" applyFont="1" applyFill="1" applyBorder="1" applyAlignment="1" applyProtection="1">
      <alignment horizontal="center" vertical="center" wrapText="1"/>
    </xf>
    <xf numFmtId="164" fontId="4" fillId="6" borderId="11" xfId="1" applyNumberFormat="1" applyFont="1" applyFill="1" applyBorder="1" applyAlignment="1" applyProtection="1">
      <alignment horizontal="center" vertical="center" wrapText="1"/>
    </xf>
    <xf numFmtId="164" fontId="4" fillId="6" borderId="12" xfId="1" applyNumberFormat="1" applyFont="1" applyFill="1" applyBorder="1" applyAlignment="1" applyProtection="1">
      <alignment horizontal="center" vertical="center" wrapText="1"/>
    </xf>
    <xf numFmtId="0" fontId="10" fillId="3" borderId="20" xfId="0" applyFont="1" applyFill="1" applyBorder="1" applyProtection="1">
      <protection locked="0"/>
    </xf>
    <xf numFmtId="0" fontId="3" fillId="3" borderId="21" xfId="0" applyFont="1" applyFill="1" applyBorder="1" applyProtection="1">
      <protection locked="0"/>
    </xf>
    <xf numFmtId="164" fontId="0" fillId="3" borderId="27" xfId="1" applyNumberFormat="1" applyFont="1" applyFill="1" applyBorder="1" applyAlignment="1" applyProtection="1">
      <alignment horizontal="center" vertical="center" wrapText="1"/>
      <protection locked="0"/>
    </xf>
    <xf numFmtId="164" fontId="0" fillId="3" borderId="28" xfId="1" applyNumberFormat="1" applyFont="1" applyFill="1" applyBorder="1" applyAlignment="1" applyProtection="1">
      <alignment horizontal="center" vertical="center" wrapText="1"/>
      <protection locked="0"/>
    </xf>
    <xf numFmtId="164" fontId="0" fillId="3" borderId="2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0" fillId="3" borderId="4" xfId="1" applyNumberFormat="1" applyFont="1" applyFill="1" applyBorder="1" applyAlignment="1" applyProtection="1">
      <alignment horizontal="center" vertical="center" wrapText="1"/>
      <protection locked="0"/>
    </xf>
    <xf numFmtId="164" fontId="0" fillId="3" borderId="12" xfId="1" applyNumberFormat="1" applyFont="1" applyFill="1" applyBorder="1" applyAlignment="1" applyProtection="1">
      <alignment horizontal="center" vertical="center" wrapText="1"/>
      <protection locked="0"/>
    </xf>
    <xf numFmtId="164" fontId="0" fillId="3" borderId="11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>
      <alignment vertical="center" wrapText="1"/>
    </xf>
    <xf numFmtId="0" fontId="11" fillId="2" borderId="12" xfId="0" applyFont="1" applyFill="1" applyBorder="1" applyAlignment="1" applyProtection="1">
      <alignment vertical="top" wrapText="1"/>
      <protection locked="0"/>
    </xf>
    <xf numFmtId="3" fontId="12" fillId="2" borderId="11" xfId="2" applyNumberFormat="1" applyFont="1" applyFill="1" applyBorder="1" applyAlignment="1" applyProtection="1">
      <alignment horizontal="right" vertical="center"/>
      <protection locked="0"/>
    </xf>
    <xf numFmtId="3" fontId="12" fillId="2" borderId="4" xfId="2" applyNumberFormat="1" applyFont="1" applyFill="1" applyBorder="1" applyAlignment="1" applyProtection="1">
      <alignment horizontal="right" vertical="center"/>
      <protection locked="0"/>
    </xf>
    <xf numFmtId="10" fontId="12" fillId="2" borderId="12" xfId="3" applyNumberFormat="1" applyFont="1" applyFill="1" applyBorder="1" applyAlignment="1" applyProtection="1">
      <alignment horizontal="center" vertical="center"/>
    </xf>
    <xf numFmtId="0" fontId="13" fillId="2" borderId="11" xfId="0" applyFont="1" applyFill="1" applyBorder="1" applyAlignment="1" applyProtection="1">
      <alignment horizontal="left" vertical="top" wrapText="1"/>
      <protection locked="0"/>
    </xf>
    <xf numFmtId="0" fontId="13" fillId="2" borderId="20" xfId="0" applyFont="1" applyFill="1" applyBorder="1" applyAlignment="1" applyProtection="1">
      <alignment horizontal="left" vertical="top" wrapText="1"/>
      <protection locked="0"/>
    </xf>
    <xf numFmtId="10" fontId="14" fillId="2" borderId="4" xfId="3" applyNumberFormat="1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vertical="top" wrapText="1"/>
      <protection locked="0"/>
    </xf>
    <xf numFmtId="10" fontId="14" fillId="2" borderId="12" xfId="3" applyNumberFormat="1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vertical="top"/>
      <protection locked="0"/>
    </xf>
    <xf numFmtId="0" fontId="0" fillId="2" borderId="12" xfId="0" applyFill="1" applyBorder="1" applyAlignment="1" applyProtection="1">
      <alignment vertical="top" wrapText="1"/>
      <protection locked="0"/>
    </xf>
    <xf numFmtId="10" fontId="12" fillId="2" borderId="4" xfId="3" applyNumberFormat="1" applyFont="1" applyFill="1" applyBorder="1" applyAlignment="1" applyProtection="1">
      <alignment horizontal="center" vertical="center"/>
      <protection locked="0"/>
    </xf>
    <xf numFmtId="10" fontId="12" fillId="2" borderId="12" xfId="3" applyNumberFormat="1" applyFont="1" applyFill="1" applyBorder="1" applyAlignment="1" applyProtection="1">
      <alignment horizontal="center" vertical="center"/>
      <protection locked="0"/>
    </xf>
    <xf numFmtId="164" fontId="0" fillId="3" borderId="12" xfId="1" applyNumberFormat="1" applyFont="1" applyFill="1" applyBorder="1" applyAlignment="1" applyProtection="1">
      <alignment horizontal="center" vertical="center" wrapText="1"/>
    </xf>
    <xf numFmtId="0" fontId="16" fillId="2" borderId="20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>
      <alignment horizontal="left" vertical="center" wrapText="1"/>
    </xf>
    <xf numFmtId="0" fontId="13" fillId="2" borderId="20" xfId="0" quotePrefix="1" applyFont="1" applyFill="1" applyBorder="1" applyAlignment="1" applyProtection="1">
      <alignment horizontal="left" vertical="top" wrapText="1"/>
      <protection locked="0"/>
    </xf>
    <xf numFmtId="0" fontId="16" fillId="2" borderId="28" xfId="0" applyFont="1" applyFill="1" applyBorder="1" applyAlignment="1" applyProtection="1">
      <alignment horizontal="left" vertical="top" wrapText="1"/>
      <protection locked="0"/>
    </xf>
    <xf numFmtId="0" fontId="16" fillId="2" borderId="11" xfId="0" applyFont="1" applyFill="1" applyBorder="1" applyAlignment="1" applyProtection="1">
      <alignment horizontal="left" vertical="top" wrapText="1"/>
      <protection locked="0"/>
    </xf>
    <xf numFmtId="3" fontId="21" fillId="7" borderId="11" xfId="0" applyNumberFormat="1" applyFont="1" applyFill="1" applyBorder="1" applyAlignment="1" applyProtection="1">
      <alignment vertical="center"/>
      <protection locked="0"/>
    </xf>
    <xf numFmtId="3" fontId="22" fillId="2" borderId="11" xfId="2" applyNumberFormat="1" applyFont="1" applyFill="1" applyBorder="1" applyAlignment="1" applyProtection="1">
      <alignment horizontal="right" vertical="center"/>
      <protection locked="0"/>
    </xf>
    <xf numFmtId="3" fontId="4" fillId="3" borderId="11" xfId="1" applyNumberFormat="1" applyFont="1" applyFill="1" applyBorder="1" applyAlignment="1" applyProtection="1">
      <alignment horizontal="center" vertical="center" wrapText="1"/>
      <protection locked="0"/>
    </xf>
    <xf numFmtId="3" fontId="21" fillId="0" borderId="11" xfId="0" applyNumberFormat="1" applyFont="1" applyBorder="1" applyAlignment="1" applyProtection="1">
      <alignment vertical="center"/>
      <protection locked="0"/>
    </xf>
    <xf numFmtId="3" fontId="21" fillId="0" borderId="26" xfId="0" applyNumberFormat="1" applyFont="1" applyBorder="1" applyAlignment="1" applyProtection="1">
      <alignment vertical="center"/>
      <protection locked="0"/>
    </xf>
    <xf numFmtId="0" fontId="21" fillId="0" borderId="26" xfId="0" applyFont="1" applyBorder="1" applyAlignment="1" applyProtection="1">
      <alignment vertical="center"/>
      <protection locked="0"/>
    </xf>
    <xf numFmtId="3" fontId="21" fillId="7" borderId="26" xfId="0" applyNumberFormat="1" applyFont="1" applyFill="1" applyBorder="1" applyAlignment="1" applyProtection="1">
      <alignment vertical="center"/>
      <protection locked="0"/>
    </xf>
    <xf numFmtId="0" fontId="21" fillId="7" borderId="26" xfId="0" applyFont="1" applyFill="1" applyBorder="1" applyAlignment="1" applyProtection="1">
      <alignment vertical="center"/>
      <protection locked="0"/>
    </xf>
    <xf numFmtId="10" fontId="24" fillId="0" borderId="12" xfId="3" applyNumberFormat="1" applyFont="1" applyFill="1" applyBorder="1" applyAlignment="1" applyProtection="1">
      <alignment horizontal="center" vertical="center"/>
    </xf>
    <xf numFmtId="164" fontId="9" fillId="0" borderId="11" xfId="1" applyNumberFormat="1" applyFont="1" applyFill="1" applyBorder="1" applyAlignment="1" applyProtection="1">
      <alignment horizontal="center" vertical="center" wrapText="1"/>
    </xf>
    <xf numFmtId="164" fontId="9" fillId="0" borderId="12" xfId="1" applyNumberFormat="1" applyFont="1" applyFill="1" applyBorder="1" applyAlignment="1" applyProtection="1">
      <alignment horizontal="center" vertical="center" wrapText="1"/>
    </xf>
    <xf numFmtId="164" fontId="9" fillId="0" borderId="11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12" fillId="2" borderId="4" xfId="2" applyNumberFormat="1" applyFont="1" applyFill="1" applyBorder="1" applyAlignment="1" applyProtection="1">
      <alignment horizontal="right" vertical="center"/>
      <protection locked="0"/>
    </xf>
    <xf numFmtId="3" fontId="24" fillId="2" borderId="11" xfId="2" applyNumberFormat="1" applyFont="1" applyFill="1" applyBorder="1" applyAlignment="1" applyProtection="1">
      <alignment horizontal="right" vertical="center"/>
      <protection locked="0"/>
    </xf>
    <xf numFmtId="3" fontId="9" fillId="2" borderId="11" xfId="1" applyNumberFormat="1" applyFont="1" applyFill="1" applyBorder="1" applyAlignment="1" applyProtection="1">
      <alignment horizontal="center" vertical="center" wrapText="1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9" fontId="24" fillId="0" borderId="12" xfId="3" applyFont="1" applyFill="1" applyBorder="1" applyAlignment="1" applyProtection="1">
      <alignment horizontal="center" vertical="center"/>
    </xf>
    <xf numFmtId="0" fontId="13" fillId="2" borderId="30" xfId="0" applyFont="1" applyFill="1" applyBorder="1" applyAlignment="1" applyProtection="1">
      <alignment horizontal="left" vertical="top" wrapText="1"/>
      <protection locked="0"/>
    </xf>
    <xf numFmtId="0" fontId="12" fillId="2" borderId="4" xfId="0" applyFont="1" applyFill="1" applyBorder="1" applyAlignment="1" applyProtection="1">
      <alignment vertical="top" wrapText="1"/>
      <protection locked="0"/>
    </xf>
    <xf numFmtId="0" fontId="6" fillId="4" borderId="6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  <xf numFmtId="0" fontId="2" fillId="6" borderId="9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10" fontId="12" fillId="2" borderId="7" xfId="3" applyNumberFormat="1" applyFont="1" applyFill="1" applyBorder="1" applyAlignment="1" applyProtection="1">
      <alignment horizontal="center" vertical="center"/>
    </xf>
    <xf numFmtId="10" fontId="12" fillId="2" borderId="14" xfId="3" applyNumberFormat="1" applyFont="1" applyFill="1" applyBorder="1" applyAlignment="1" applyProtection="1">
      <alignment horizontal="center" vertical="center"/>
    </xf>
    <xf numFmtId="10" fontId="12" fillId="2" borderId="25" xfId="3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left"/>
      <protection locked="0"/>
    </xf>
    <xf numFmtId="164" fontId="8" fillId="3" borderId="5" xfId="1" applyNumberFormat="1" applyFont="1" applyFill="1" applyBorder="1" applyAlignment="1" applyProtection="1">
      <alignment horizontal="center" vertical="center" wrapText="1"/>
      <protection locked="0"/>
    </xf>
    <xf numFmtId="10" fontId="24" fillId="0" borderId="7" xfId="3" applyNumberFormat="1" applyFont="1" applyFill="1" applyBorder="1" applyAlignment="1" applyProtection="1">
      <alignment horizontal="center" vertical="center"/>
    </xf>
    <xf numFmtId="10" fontId="24" fillId="0" borderId="14" xfId="3" applyNumberFormat="1" applyFont="1" applyFill="1" applyBorder="1" applyAlignment="1" applyProtection="1">
      <alignment horizontal="center" vertical="center"/>
    </xf>
    <xf numFmtId="10" fontId="24" fillId="0" borderId="25" xfId="3" applyNumberFormat="1" applyFont="1" applyFill="1" applyBorder="1" applyAlignment="1" applyProtection="1">
      <alignment horizontal="center" vertical="center"/>
    </xf>
    <xf numFmtId="164" fontId="0" fillId="4" borderId="20" xfId="1" applyNumberFormat="1" applyFont="1" applyFill="1" applyBorder="1" applyAlignment="1" applyProtection="1">
      <alignment horizontal="center" vertical="center" wrapText="1"/>
    </xf>
    <xf numFmtId="164" fontId="0" fillId="4" borderId="21" xfId="1" applyNumberFormat="1" applyFont="1" applyFill="1" applyBorder="1" applyAlignment="1" applyProtection="1">
      <alignment horizontal="center" vertical="center" wrapText="1"/>
    </xf>
    <xf numFmtId="164" fontId="4" fillId="6" borderId="11" xfId="1" applyNumberFormat="1" applyFont="1" applyFill="1" applyBorder="1" applyAlignment="1" applyProtection="1">
      <alignment horizontal="center" vertical="center" wrapText="1"/>
    </xf>
    <xf numFmtId="164" fontId="4" fillId="6" borderId="12" xfId="1" applyNumberFormat="1" applyFont="1" applyFill="1" applyBorder="1" applyAlignment="1" applyProtection="1">
      <alignment horizontal="center" vertical="center" wrapText="1"/>
    </xf>
    <xf numFmtId="10" fontId="12" fillId="2" borderId="4" xfId="3" applyNumberFormat="1" applyFont="1" applyFill="1" applyBorder="1" applyAlignment="1" applyProtection="1">
      <alignment horizontal="center" vertical="center"/>
    </xf>
    <xf numFmtId="3" fontId="12" fillId="2" borderId="17" xfId="2" applyNumberFormat="1" applyFont="1" applyFill="1" applyBorder="1" applyAlignment="1" applyProtection="1">
      <alignment horizontal="center" vertical="center"/>
      <protection locked="0"/>
    </xf>
    <xf numFmtId="3" fontId="12" fillId="2" borderId="22" xfId="2" applyNumberFormat="1" applyFont="1" applyFill="1" applyBorder="1" applyAlignment="1" applyProtection="1">
      <alignment horizontal="center" vertical="center"/>
      <protection locked="0"/>
    </xf>
    <xf numFmtId="3" fontId="12" fillId="2" borderId="26" xfId="2" applyNumberFormat="1" applyFont="1" applyFill="1" applyBorder="1" applyAlignment="1" applyProtection="1">
      <alignment horizontal="center" vertical="center"/>
      <protection locked="0"/>
    </xf>
    <xf numFmtId="164" fontId="12" fillId="2" borderId="18" xfId="2" applyNumberFormat="1" applyFont="1" applyFill="1" applyBorder="1" applyAlignment="1" applyProtection="1">
      <alignment horizontal="center" vertical="center"/>
      <protection locked="0"/>
    </xf>
    <xf numFmtId="164" fontId="12" fillId="2" borderId="23" xfId="2" applyNumberFormat="1" applyFont="1" applyFill="1" applyBorder="1" applyAlignment="1" applyProtection="1">
      <alignment horizontal="center" vertical="center"/>
      <protection locked="0"/>
    </xf>
    <xf numFmtId="164" fontId="12" fillId="2" borderId="24" xfId="2" applyNumberFormat="1" applyFont="1" applyFill="1" applyBorder="1" applyAlignment="1" applyProtection="1">
      <alignment horizontal="center" vertical="center"/>
      <protection locked="0"/>
    </xf>
    <xf numFmtId="164" fontId="0" fillId="2" borderId="31" xfId="1" applyNumberFormat="1" applyFont="1" applyFill="1" applyBorder="1" applyAlignment="1" applyProtection="1">
      <alignment horizontal="right" vertical="center" wrapText="1"/>
    </xf>
    <xf numFmtId="43" fontId="12" fillId="2" borderId="4" xfId="2" applyNumberFormat="1" applyFont="1" applyFill="1" applyBorder="1" applyAlignment="1" applyProtection="1">
      <alignment horizontal="right" vertical="center"/>
      <protection locked="0"/>
    </xf>
    <xf numFmtId="164" fontId="0" fillId="2" borderId="29" xfId="1" applyNumberFormat="1" applyFont="1" applyFill="1" applyBorder="1" applyAlignment="1" applyProtection="1">
      <alignment horizontal="left" vertical="center"/>
      <protection locked="0"/>
    </xf>
    <xf numFmtId="0" fontId="10" fillId="2" borderId="20" xfId="0" applyFont="1" applyFill="1" applyBorder="1"/>
    <xf numFmtId="0" fontId="3" fillId="2" borderId="21" xfId="0" applyFont="1" applyFill="1" applyBorder="1" applyAlignment="1" applyProtection="1">
      <alignment vertical="top"/>
      <protection locked="0"/>
    </xf>
    <xf numFmtId="3" fontId="0" fillId="2" borderId="27" xfId="1" applyNumberFormat="1" applyFont="1" applyFill="1" applyBorder="1" applyAlignment="1" applyProtection="1">
      <alignment horizontal="center" vertical="center" wrapText="1"/>
      <protection locked="0"/>
    </xf>
    <xf numFmtId="3" fontId="0" fillId="2" borderId="28" xfId="1" applyNumberFormat="1" applyFont="1" applyFill="1" applyBorder="1" applyAlignment="1" applyProtection="1">
      <alignment horizontal="center" vertical="center" wrapText="1"/>
      <protection locked="0"/>
    </xf>
    <xf numFmtId="164" fontId="0" fillId="2" borderId="21" xfId="1" applyNumberFormat="1" applyFont="1" applyFill="1" applyBorder="1" applyAlignment="1" applyProtection="1">
      <alignment horizontal="center" vertical="center" wrapText="1"/>
    </xf>
    <xf numFmtId="0" fontId="15" fillId="2" borderId="27" xfId="0" applyFont="1" applyFill="1" applyBorder="1" applyAlignment="1" applyProtection="1">
      <alignment horizontal="center" vertical="center" wrapText="1"/>
      <protection locked="0"/>
    </xf>
    <xf numFmtId="0" fontId="15" fillId="2" borderId="28" xfId="0" applyFont="1" applyFill="1" applyBorder="1" applyAlignment="1" applyProtection="1">
      <alignment horizontal="center" vertical="center" wrapText="1"/>
      <protection locked="0"/>
    </xf>
    <xf numFmtId="164" fontId="0" fillId="2" borderId="4" xfId="1" applyNumberFormat="1" applyFont="1" applyFill="1" applyBorder="1" applyAlignment="1" applyProtection="1">
      <alignment horizontal="center" vertical="center" wrapText="1"/>
      <protection locked="0"/>
    </xf>
    <xf numFmtId="164" fontId="0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>
      <alignment horizontal="center" vertical="center" wrapText="1"/>
    </xf>
    <xf numFmtId="164" fontId="0" fillId="2" borderId="4" xfId="1" applyNumberFormat="1" applyFont="1" applyFill="1" applyBorder="1" applyAlignment="1" applyProtection="1">
      <alignment horizontal="center" vertical="center"/>
      <protection locked="0"/>
    </xf>
    <xf numFmtId="3" fontId="23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>
      <alignment horizontal="center" vertical="center" wrapText="1"/>
    </xf>
    <xf numFmtId="3" fontId="23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top" wrapText="1"/>
    </xf>
    <xf numFmtId="3" fontId="23" fillId="2" borderId="26" xfId="0" applyNumberFormat="1" applyFont="1" applyFill="1" applyBorder="1" applyAlignment="1" applyProtection="1">
      <alignment horizontal="center" vertical="center"/>
      <protection locked="0"/>
    </xf>
    <xf numFmtId="165" fontId="12" fillId="2" borderId="4" xfId="2" applyNumberFormat="1" applyFont="1" applyFill="1" applyBorder="1" applyAlignment="1" applyProtection="1">
      <alignment horizontal="right" vertical="center"/>
      <protection locked="0"/>
    </xf>
    <xf numFmtId="3" fontId="23" fillId="2" borderId="26" xfId="0" applyNumberFormat="1" applyFont="1" applyFill="1" applyBorder="1" applyAlignment="1" applyProtection="1">
      <alignment vertical="center"/>
      <protection locked="0"/>
    </xf>
    <xf numFmtId="3" fontId="12" fillId="2" borderId="18" xfId="2" applyNumberFormat="1" applyFont="1" applyFill="1" applyBorder="1" applyAlignment="1" applyProtection="1">
      <alignment horizontal="center" vertical="center"/>
      <protection locked="0"/>
    </xf>
    <xf numFmtId="3" fontId="12" fillId="2" borderId="23" xfId="2" applyNumberFormat="1" applyFont="1" applyFill="1" applyBorder="1" applyAlignment="1" applyProtection="1">
      <alignment horizontal="center" vertical="center"/>
      <protection locked="0"/>
    </xf>
    <xf numFmtId="3" fontId="12" fillId="2" borderId="24" xfId="2" applyNumberFormat="1" applyFont="1" applyFill="1" applyBorder="1" applyAlignment="1" applyProtection="1">
      <alignment horizontal="center" vertical="center"/>
      <protection locked="0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631031</xdr:colOff>
      <xdr:row>0</xdr:row>
      <xdr:rowOff>0</xdr:rowOff>
    </xdr:from>
    <xdr:to>
      <xdr:col>5</xdr:col>
      <xdr:colOff>1809750</xdr:colOff>
      <xdr:row>3</xdr:row>
      <xdr:rowOff>936</xdr:rowOff>
    </xdr:to>
    <xdr:pic>
      <xdr:nvPicPr>
        <xdr:cNvPr id="2" name="Imagen 1" descr="Concepto de inicio - Definición en DeConceptos.com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23BD9F-7F16-4C53-882B-B1175FB52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7681" y="0"/>
          <a:ext cx="1178719" cy="839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Nancy Elizabeth Moreno Segura" id="{095DF945-7C48-42C8-A2AA-C4187E4B5382}" userId="S::nancy.moreno@idrd.gov.co::7824d4bc-d54e-467a-8c2e-f4d30e7677d3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1" dT="2026-05-07T13:43:22.08" personId="{095DF945-7C48-42C8-A2AA-C4187E4B5382}" id="{19C90A2C-C97B-486D-8EA1-89DBF21820CB}">
    <text>Se adiciona este pospre según lineamiento de la SHD y se ajustó línea base y ejecución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A6521-41AD-4426-B276-147B70E1381E}">
  <sheetPr codeName="Hoja77">
    <tabColor theme="5" tint="0.39997558519241921"/>
    <pageSetUpPr fitToPage="1"/>
  </sheetPr>
  <dimension ref="A1:P33"/>
  <sheetViews>
    <sheetView tabSelected="1" zoomScale="80" zoomScaleNormal="80" workbookViewId="0">
      <pane xSplit="2" ySplit="7" topLeftCell="C8" activePane="bottomRight" state="frozen"/>
      <selection pane="topRight" activeCell="F9" sqref="F9"/>
      <selection pane="bottomLeft" activeCell="F9" sqref="F9"/>
      <selection pane="bottomRight" activeCell="B10" sqref="B10"/>
    </sheetView>
  </sheetViews>
  <sheetFormatPr baseColWidth="10" defaultColWidth="11.42578125" defaultRowHeight="15" x14ac:dyDescent="0.25"/>
  <cols>
    <col min="1" max="1" width="54.5703125" style="4" customWidth="1"/>
    <col min="2" max="2" width="39.7109375" style="4" customWidth="1"/>
    <col min="3" max="4" width="20.5703125" style="4" customWidth="1"/>
    <col min="5" max="5" width="20.140625" style="4" customWidth="1"/>
    <col min="6" max="6" width="43.42578125" style="4" customWidth="1"/>
    <col min="7" max="7" width="39.5703125" style="4" customWidth="1"/>
    <col min="8" max="9" width="10.140625" style="4" bestFit="1" customWidth="1"/>
    <col min="10" max="10" width="12.42578125" style="4" customWidth="1"/>
    <col min="11" max="11" width="20.5703125" style="5" customWidth="1"/>
    <col min="12" max="12" width="23.85546875" style="5" customWidth="1"/>
    <col min="13" max="13" width="20.5703125" style="4" customWidth="1"/>
    <col min="14" max="14" width="19.5703125" style="4" bestFit="1" customWidth="1"/>
    <col min="15" max="15" width="20.5703125" style="4" customWidth="1"/>
    <col min="16" max="16" width="19.5703125" style="4" bestFit="1" customWidth="1"/>
    <col min="17" max="16384" width="11.42578125" style="4"/>
  </cols>
  <sheetData>
    <row r="1" spans="1:16" ht="23.25" customHeight="1" thickBot="1" x14ac:dyDescent="0.45">
      <c r="A1" s="1" t="s">
        <v>0</v>
      </c>
      <c r="B1" s="2"/>
      <c r="C1" s="3"/>
      <c r="D1" s="3"/>
      <c r="E1" s="3"/>
    </row>
    <row r="2" spans="1:16" ht="21" customHeight="1" thickBot="1" x14ac:dyDescent="0.3">
      <c r="A2" s="6" t="s">
        <v>1</v>
      </c>
      <c r="B2" s="98"/>
      <c r="C2" s="98"/>
      <c r="D2" s="98"/>
      <c r="E2" s="98"/>
      <c r="F2" s="7"/>
      <c r="G2" s="7"/>
      <c r="H2" s="7"/>
      <c r="I2" s="7"/>
      <c r="J2" s="7"/>
    </row>
    <row r="3" spans="1:16" ht="21.75" customHeight="1" x14ac:dyDescent="0.25">
      <c r="A3" s="8" t="s">
        <v>2</v>
      </c>
      <c r="K3" s="99" t="s">
        <v>3</v>
      </c>
      <c r="L3" s="99"/>
      <c r="M3" s="99"/>
      <c r="N3" s="99"/>
      <c r="O3" s="99"/>
      <c r="P3" s="99"/>
    </row>
    <row r="4" spans="1:16" x14ac:dyDescent="0.25">
      <c r="A4" s="68" t="s">
        <v>4</v>
      </c>
      <c r="B4" s="71" t="s">
        <v>5</v>
      </c>
      <c r="C4" s="74" t="s">
        <v>6</v>
      </c>
      <c r="D4" s="75"/>
      <c r="E4" s="76"/>
      <c r="F4" s="80" t="s">
        <v>0</v>
      </c>
      <c r="G4" s="81"/>
      <c r="H4" s="81"/>
      <c r="I4" s="81"/>
      <c r="J4" s="82"/>
      <c r="K4" s="83" t="s">
        <v>7</v>
      </c>
      <c r="L4" s="83"/>
      <c r="M4" s="83"/>
      <c r="N4" s="83"/>
      <c r="O4" s="83"/>
      <c r="P4" s="84"/>
    </row>
    <row r="5" spans="1:16" s="9" customFormat="1" x14ac:dyDescent="0.25">
      <c r="A5" s="69"/>
      <c r="B5" s="72"/>
      <c r="C5" s="77"/>
      <c r="D5" s="78"/>
      <c r="E5" s="79"/>
      <c r="F5" s="87" t="s">
        <v>8</v>
      </c>
      <c r="G5" s="90" t="s">
        <v>9</v>
      </c>
      <c r="H5" s="90" t="s">
        <v>10</v>
      </c>
      <c r="I5" s="90"/>
      <c r="J5" s="93"/>
      <c r="K5" s="85"/>
      <c r="L5" s="85"/>
      <c r="M5" s="85"/>
      <c r="N5" s="85"/>
      <c r="O5" s="85"/>
      <c r="P5" s="86"/>
    </row>
    <row r="6" spans="1:16" x14ac:dyDescent="0.25">
      <c r="A6" s="69"/>
      <c r="B6" s="72"/>
      <c r="C6" s="10" t="s">
        <v>11</v>
      </c>
      <c r="D6" s="103" t="s">
        <v>12</v>
      </c>
      <c r="E6" s="104"/>
      <c r="F6" s="88"/>
      <c r="G6" s="91"/>
      <c r="H6" s="92"/>
      <c r="I6" s="92"/>
      <c r="J6" s="94"/>
      <c r="K6" s="105" t="s">
        <v>13</v>
      </c>
      <c r="L6" s="106"/>
      <c r="M6" s="105" t="s">
        <v>14</v>
      </c>
      <c r="N6" s="106"/>
      <c r="O6" s="105" t="s">
        <v>15</v>
      </c>
      <c r="P6" s="106"/>
    </row>
    <row r="7" spans="1:16" ht="30" x14ac:dyDescent="0.25">
      <c r="A7" s="70"/>
      <c r="B7" s="73"/>
      <c r="C7" s="10" t="s">
        <v>16</v>
      </c>
      <c r="D7" s="11" t="s">
        <v>17</v>
      </c>
      <c r="E7" s="12" t="s">
        <v>18</v>
      </c>
      <c r="F7" s="89"/>
      <c r="G7" s="92"/>
      <c r="H7" s="13" t="s">
        <v>13</v>
      </c>
      <c r="I7" s="13" t="s">
        <v>14</v>
      </c>
      <c r="J7" s="14" t="s">
        <v>15</v>
      </c>
      <c r="K7" s="57" t="s">
        <v>19</v>
      </c>
      <c r="L7" s="58" t="s">
        <v>18</v>
      </c>
      <c r="M7" s="15" t="s">
        <v>20</v>
      </c>
      <c r="N7" s="16" t="s">
        <v>18</v>
      </c>
      <c r="O7" s="15" t="s">
        <v>21</v>
      </c>
      <c r="P7" s="16" t="s">
        <v>18</v>
      </c>
    </row>
    <row r="8" spans="1:16" ht="18.75" x14ac:dyDescent="0.3">
      <c r="A8" s="17" t="s">
        <v>22</v>
      </c>
      <c r="B8" s="18"/>
      <c r="C8" s="19"/>
      <c r="D8" s="20"/>
      <c r="E8" s="21"/>
      <c r="F8" s="22"/>
      <c r="G8" s="23"/>
      <c r="H8" s="24"/>
      <c r="I8" s="24"/>
      <c r="J8" s="25"/>
      <c r="K8" s="59"/>
      <c r="L8" s="60"/>
      <c r="M8" s="26"/>
      <c r="N8" s="25"/>
      <c r="O8" s="26"/>
      <c r="P8" s="25"/>
    </row>
    <row r="9" spans="1:16" ht="40.5" x14ac:dyDescent="0.25">
      <c r="A9" s="27" t="s">
        <v>23</v>
      </c>
      <c r="B9" s="28" t="s">
        <v>24</v>
      </c>
      <c r="C9" s="29">
        <v>117465235516</v>
      </c>
      <c r="D9" s="30">
        <v>115033229100</v>
      </c>
      <c r="E9" s="31">
        <f t="shared" ref="E9:E17" si="0">1-(D9/C9)</f>
        <v>2.0704052610261314E-2</v>
      </c>
      <c r="F9" s="32" t="s">
        <v>25</v>
      </c>
      <c r="G9" s="33" t="s">
        <v>26</v>
      </c>
      <c r="H9" s="34">
        <v>-5.1999999999999998E-2</v>
      </c>
      <c r="I9" s="34">
        <v>-0.04</v>
      </c>
      <c r="J9" s="34">
        <v>-0.03</v>
      </c>
      <c r="K9" s="114">
        <v>143582707037</v>
      </c>
      <c r="L9" s="65">
        <f>1-(K9/D9)</f>
        <v>-0.24818461726551666</v>
      </c>
      <c r="M9" s="48">
        <f t="shared" ref="M9:M30" si="1">IFERROR(K9-(K9*I9),"0")</f>
        <v>149326015318.48001</v>
      </c>
      <c r="N9" s="31">
        <f>IFERROR(1-(M9/K9),"")</f>
        <v>-4.0000000000000036E-2</v>
      </c>
      <c r="O9" s="48">
        <f>IFERROR(M9-(M9*J9),"0")</f>
        <v>153805795778.03442</v>
      </c>
      <c r="P9" s="31">
        <f>IFERROR(1-(O9/M9),"")</f>
        <v>-3.0000000000000027E-2</v>
      </c>
    </row>
    <row r="10" spans="1:16" ht="102" x14ac:dyDescent="0.25">
      <c r="A10" s="27" t="s">
        <v>27</v>
      </c>
      <c r="B10" s="35" t="s">
        <v>28</v>
      </c>
      <c r="C10" s="29">
        <v>505877346</v>
      </c>
      <c r="D10" s="61">
        <v>493115890</v>
      </c>
      <c r="E10" s="31">
        <f t="shared" si="0"/>
        <v>2.5226383630153726E-2</v>
      </c>
      <c r="F10" s="32" t="s">
        <v>29</v>
      </c>
      <c r="G10" s="33" t="s">
        <v>30</v>
      </c>
      <c r="H10" s="34">
        <v>-0.03</v>
      </c>
      <c r="I10" s="34">
        <v>-0.03</v>
      </c>
      <c r="J10" s="36">
        <v>-0.03</v>
      </c>
      <c r="K10" s="62">
        <v>623505010</v>
      </c>
      <c r="L10" s="65">
        <f t="shared" ref="L10:L17" si="2">1-(K10/D10)</f>
        <v>-0.26441881643684195</v>
      </c>
      <c r="M10" s="49">
        <f t="shared" si="1"/>
        <v>642210160.29999995</v>
      </c>
      <c r="N10" s="31">
        <f t="shared" ref="N10:N33" si="3">IFERROR(1-(M10/K10),"")</f>
        <v>-3.0000000000000027E-2</v>
      </c>
      <c r="O10" s="49">
        <f t="shared" ref="O10:O17" si="4">IFERROR(M10-(M10*J10),"0")</f>
        <v>661476465.10899997</v>
      </c>
      <c r="P10" s="31">
        <f t="shared" ref="P10:P33" si="5">IFERROR(1-(O10/M10),"")</f>
        <v>-3.0000000000000027E-2</v>
      </c>
    </row>
    <row r="11" spans="1:16" ht="76.5" x14ac:dyDescent="0.25">
      <c r="A11" s="27" t="s">
        <v>31</v>
      </c>
      <c r="B11" s="35" t="s">
        <v>32</v>
      </c>
      <c r="C11" s="29">
        <v>45406755</v>
      </c>
      <c r="D11" s="30">
        <v>33792258</v>
      </c>
      <c r="E11" s="31">
        <f t="shared" si="0"/>
        <v>0.25578786680528043</v>
      </c>
      <c r="F11" s="32" t="s">
        <v>33</v>
      </c>
      <c r="G11" s="33" t="s">
        <v>34</v>
      </c>
      <c r="H11" s="34">
        <v>-5.1999999999999998E-2</v>
      </c>
      <c r="I11" s="34">
        <v>-5.1999999999999998E-2</v>
      </c>
      <c r="J11" s="36">
        <v>-5.1999999999999998E-2</v>
      </c>
      <c r="K11" s="62">
        <v>8755663</v>
      </c>
      <c r="L11" s="65">
        <f t="shared" si="2"/>
        <v>0.74089736767516401</v>
      </c>
      <c r="M11" s="49">
        <f t="shared" si="1"/>
        <v>9210957.4759999998</v>
      </c>
      <c r="N11" s="31">
        <f t="shared" si="3"/>
        <v>-5.2000000000000046E-2</v>
      </c>
      <c r="O11" s="49">
        <f t="shared" si="4"/>
        <v>9689927.2647520006</v>
      </c>
      <c r="P11" s="31">
        <f t="shared" si="5"/>
        <v>-5.2000000000000046E-2</v>
      </c>
    </row>
    <row r="12" spans="1:16" ht="89.25" x14ac:dyDescent="0.25">
      <c r="A12" s="27" t="s">
        <v>35</v>
      </c>
      <c r="B12" s="35" t="s">
        <v>36</v>
      </c>
      <c r="C12" s="29">
        <v>77545080</v>
      </c>
      <c r="D12" s="30">
        <v>588593469</v>
      </c>
      <c r="E12" s="31">
        <f t="shared" si="0"/>
        <v>-6.590339309727967</v>
      </c>
      <c r="F12" s="32" t="s">
        <v>37</v>
      </c>
      <c r="G12" s="33" t="s">
        <v>38</v>
      </c>
      <c r="H12" s="34">
        <v>-0.03</v>
      </c>
      <c r="I12" s="34">
        <v>-0.03</v>
      </c>
      <c r="J12" s="36">
        <v>-0.03</v>
      </c>
      <c r="K12" s="62">
        <v>164414328</v>
      </c>
      <c r="L12" s="65">
        <f t="shared" si="2"/>
        <v>0.72066572828384545</v>
      </c>
      <c r="M12" s="49">
        <f t="shared" si="1"/>
        <v>169346757.84</v>
      </c>
      <c r="N12" s="31">
        <f t="shared" si="3"/>
        <v>-3.0000000000000027E-2</v>
      </c>
      <c r="O12" s="49">
        <f t="shared" si="4"/>
        <v>174427160.57519999</v>
      </c>
      <c r="P12" s="31">
        <f t="shared" si="5"/>
        <v>-3.0000000000000027E-2</v>
      </c>
    </row>
    <row r="13" spans="1:16" ht="140.25" x14ac:dyDescent="0.25">
      <c r="A13" s="27" t="s">
        <v>39</v>
      </c>
      <c r="B13" s="38" t="s">
        <v>40</v>
      </c>
      <c r="C13" s="29">
        <v>17073474</v>
      </c>
      <c r="D13" s="30">
        <v>21378450</v>
      </c>
      <c r="E13" s="31">
        <f t="shared" si="0"/>
        <v>-0.2521441154858115</v>
      </c>
      <c r="F13" s="32" t="s">
        <v>41</v>
      </c>
      <c r="G13" s="33" t="s">
        <v>42</v>
      </c>
      <c r="H13" s="34">
        <v>-0.01</v>
      </c>
      <c r="I13" s="34">
        <v>-0.01</v>
      </c>
      <c r="J13" s="34">
        <v>-0.01</v>
      </c>
      <c r="K13" s="62">
        <v>23938000</v>
      </c>
      <c r="L13" s="65">
        <f t="shared" si="2"/>
        <v>-0.11972570509087421</v>
      </c>
      <c r="M13" s="49">
        <f t="shared" si="1"/>
        <v>24177380</v>
      </c>
      <c r="N13" s="31">
        <f t="shared" si="3"/>
        <v>-1.0000000000000009E-2</v>
      </c>
      <c r="O13" s="49">
        <f t="shared" si="4"/>
        <v>24419153.800000001</v>
      </c>
      <c r="P13" s="31">
        <f t="shared" si="5"/>
        <v>-1.0000000000000009E-2</v>
      </c>
    </row>
    <row r="14" spans="1:16" ht="165.75" x14ac:dyDescent="0.25">
      <c r="A14" s="27" t="s">
        <v>43</v>
      </c>
      <c r="B14" s="38" t="s">
        <v>44</v>
      </c>
      <c r="C14" s="29">
        <v>105850500</v>
      </c>
      <c r="D14" s="115">
        <v>179034384</v>
      </c>
      <c r="E14" s="31">
        <f t="shared" si="0"/>
        <v>-0.69138911956013427</v>
      </c>
      <c r="F14" s="32" t="s">
        <v>45</v>
      </c>
      <c r="G14" s="33" t="s">
        <v>46</v>
      </c>
      <c r="H14" s="34">
        <v>-0.01</v>
      </c>
      <c r="I14" s="34">
        <v>-0.01</v>
      </c>
      <c r="J14" s="34">
        <v>-0.01</v>
      </c>
      <c r="K14" s="116">
        <v>166100000</v>
      </c>
      <c r="L14" s="65">
        <f t="shared" si="2"/>
        <v>7.2245250945762507E-2</v>
      </c>
      <c r="M14" s="49">
        <f t="shared" si="1"/>
        <v>167761000</v>
      </c>
      <c r="N14" s="31">
        <f t="shared" si="3"/>
        <v>-1.0000000000000009E-2</v>
      </c>
      <c r="O14" s="49">
        <f t="shared" si="4"/>
        <v>169438610</v>
      </c>
      <c r="P14" s="31">
        <f t="shared" si="5"/>
        <v>-1.0000000000000009E-2</v>
      </c>
    </row>
    <row r="15" spans="1:16" ht="204" x14ac:dyDescent="0.25">
      <c r="A15" s="27" t="s">
        <v>47</v>
      </c>
      <c r="B15" s="38" t="s">
        <v>40</v>
      </c>
      <c r="C15" s="29">
        <v>265479825</v>
      </c>
      <c r="D15" s="30">
        <v>299673000</v>
      </c>
      <c r="E15" s="31">
        <f t="shared" si="0"/>
        <v>-0.12879764027266472</v>
      </c>
      <c r="F15" s="32" t="s">
        <v>48</v>
      </c>
      <c r="G15" s="33" t="s">
        <v>49</v>
      </c>
      <c r="H15" s="34">
        <v>-0.01</v>
      </c>
      <c r="I15" s="34">
        <v>-0.01</v>
      </c>
      <c r="J15" s="34">
        <v>-0.01</v>
      </c>
      <c r="K15" s="62">
        <v>251703000</v>
      </c>
      <c r="L15" s="65">
        <f t="shared" si="2"/>
        <v>0.16007448118449108</v>
      </c>
      <c r="M15" s="49">
        <f t="shared" si="1"/>
        <v>254220030</v>
      </c>
      <c r="N15" s="31">
        <f t="shared" si="3"/>
        <v>-1.0000000000000009E-2</v>
      </c>
      <c r="O15" s="49">
        <f t="shared" si="4"/>
        <v>256762230.30000001</v>
      </c>
      <c r="P15" s="31">
        <f t="shared" si="5"/>
        <v>-1.0000000000000009E-2</v>
      </c>
    </row>
    <row r="16" spans="1:16" ht="25.5" hidden="1" x14ac:dyDescent="0.25">
      <c r="A16" s="27" t="s">
        <v>50</v>
      </c>
      <c r="B16" s="37" t="s">
        <v>51</v>
      </c>
      <c r="C16" s="29"/>
      <c r="D16" s="30"/>
      <c r="E16" s="31" t="e">
        <f t="shared" si="0"/>
        <v>#DIV/0!</v>
      </c>
      <c r="F16" s="32" t="s">
        <v>52</v>
      </c>
      <c r="G16" s="33" t="s">
        <v>51</v>
      </c>
      <c r="H16" s="39" t="s">
        <v>51</v>
      </c>
      <c r="I16" s="39" t="s">
        <v>51</v>
      </c>
      <c r="J16" s="40" t="s">
        <v>51</v>
      </c>
      <c r="K16" s="62" t="str">
        <f t="shared" ref="K16:K30" si="6">+IFERROR(D16-(D16*H16),"0")</f>
        <v>0</v>
      </c>
      <c r="L16" s="65" t="e">
        <f t="shared" si="2"/>
        <v>#DIV/0!</v>
      </c>
      <c r="M16" s="49" t="str">
        <f t="shared" si="1"/>
        <v>0</v>
      </c>
      <c r="N16" s="31" t="str">
        <f t="shared" si="3"/>
        <v/>
      </c>
      <c r="O16" s="49" t="str">
        <f t="shared" si="4"/>
        <v>0</v>
      </c>
      <c r="P16" s="31" t="str">
        <f t="shared" si="5"/>
        <v/>
      </c>
    </row>
    <row r="17" spans="1:16" ht="38.25" hidden="1" x14ac:dyDescent="0.25">
      <c r="A17" s="27" t="s">
        <v>53</v>
      </c>
      <c r="B17" s="37" t="s">
        <v>51</v>
      </c>
      <c r="C17" s="29"/>
      <c r="D17" s="30"/>
      <c r="E17" s="31" t="e">
        <f t="shared" si="0"/>
        <v>#DIV/0!</v>
      </c>
      <c r="F17" s="32" t="s">
        <v>54</v>
      </c>
      <c r="G17" s="33" t="s">
        <v>51</v>
      </c>
      <c r="H17" s="39" t="s">
        <v>51</v>
      </c>
      <c r="I17" s="39" t="s">
        <v>51</v>
      </c>
      <c r="J17" s="40" t="s">
        <v>51</v>
      </c>
      <c r="K17" s="62" t="str">
        <f t="shared" si="6"/>
        <v>0</v>
      </c>
      <c r="L17" s="65" t="e">
        <f t="shared" si="2"/>
        <v>#DIV/0!</v>
      </c>
      <c r="M17" s="49" t="str">
        <f t="shared" si="1"/>
        <v>0</v>
      </c>
      <c r="N17" s="31" t="str">
        <f t="shared" si="3"/>
        <v/>
      </c>
      <c r="O17" s="49" t="str">
        <f t="shared" si="4"/>
        <v>0</v>
      </c>
      <c r="P17" s="31" t="str">
        <f t="shared" si="5"/>
        <v/>
      </c>
    </row>
    <row r="18" spans="1:16" ht="18.75" x14ac:dyDescent="0.3">
      <c r="A18" s="117" t="s">
        <v>55</v>
      </c>
      <c r="B18" s="118"/>
      <c r="C18" s="119"/>
      <c r="D18" s="120"/>
      <c r="E18" s="121"/>
      <c r="F18" s="122"/>
      <c r="G18" s="123"/>
      <c r="H18" s="124"/>
      <c r="I18" s="124"/>
      <c r="J18" s="125"/>
      <c r="K18" s="63"/>
      <c r="L18" s="58"/>
      <c r="M18" s="50"/>
      <c r="N18" s="41"/>
      <c r="O18" s="50"/>
      <c r="P18" s="41"/>
    </row>
    <row r="19" spans="1:16" ht="72.75" customHeight="1" x14ac:dyDescent="0.25">
      <c r="A19" s="126" t="s">
        <v>56</v>
      </c>
      <c r="B19" s="67" t="s">
        <v>57</v>
      </c>
      <c r="C19" s="127">
        <v>801166213</v>
      </c>
      <c r="D19" s="127">
        <v>754738808</v>
      </c>
      <c r="E19" s="107">
        <f t="shared" ref="E19:E31" si="7">1-(D19/C19)</f>
        <v>5.7949779017952618E-2</v>
      </c>
      <c r="F19" s="66" t="s">
        <v>58</v>
      </c>
      <c r="G19" s="42" t="s">
        <v>59</v>
      </c>
      <c r="H19" s="39">
        <v>-0.03</v>
      </c>
      <c r="I19" s="39">
        <v>-0.03</v>
      </c>
      <c r="J19" s="40">
        <v>-0.03</v>
      </c>
      <c r="K19" s="128">
        <v>622296253</v>
      </c>
      <c r="L19" s="100">
        <f>1-(K19/D19)</f>
        <v>0.17548131035021586</v>
      </c>
      <c r="M19" s="51">
        <f t="shared" si="1"/>
        <v>640965140.59000003</v>
      </c>
      <c r="N19" s="31">
        <f t="shared" si="3"/>
        <v>-3.0000000000000027E-2</v>
      </c>
      <c r="O19" s="51">
        <f t="shared" ref="O19:O33" si="8">IFERROR(M19-(M19*J19),"0")</f>
        <v>660194094.80770004</v>
      </c>
      <c r="P19" s="31">
        <f t="shared" si="5"/>
        <v>-3.0000000000000027E-2</v>
      </c>
    </row>
    <row r="20" spans="1:16" ht="72.75" customHeight="1" x14ac:dyDescent="0.25">
      <c r="A20" s="129"/>
      <c r="B20" s="67" t="s">
        <v>60</v>
      </c>
      <c r="C20" s="127"/>
      <c r="D20" s="127"/>
      <c r="E20" s="107"/>
      <c r="F20" s="66" t="s">
        <v>61</v>
      </c>
      <c r="G20" s="42" t="s">
        <v>62</v>
      </c>
      <c r="H20" s="39">
        <v>-0.03</v>
      </c>
      <c r="I20" s="39">
        <v>-0.03</v>
      </c>
      <c r="J20" s="40">
        <v>-0.03</v>
      </c>
      <c r="K20" s="130"/>
      <c r="L20" s="101"/>
      <c r="M20" s="52"/>
      <c r="N20" s="31"/>
      <c r="O20" s="52"/>
      <c r="P20" s="31"/>
    </row>
    <row r="21" spans="1:16" ht="61.5" customHeight="1" x14ac:dyDescent="0.25">
      <c r="A21" s="131"/>
      <c r="B21" s="132" t="s">
        <v>63</v>
      </c>
      <c r="C21" s="127"/>
      <c r="D21" s="127"/>
      <c r="E21" s="107"/>
      <c r="F21" s="66" t="s">
        <v>64</v>
      </c>
      <c r="G21" s="42"/>
      <c r="H21" s="39">
        <v>-0.03</v>
      </c>
      <c r="I21" s="39">
        <v>-0.03</v>
      </c>
      <c r="J21" s="40">
        <v>-0.03</v>
      </c>
      <c r="K21" s="133"/>
      <c r="L21" s="102"/>
      <c r="M21" s="54">
        <f t="shared" si="1"/>
        <v>0</v>
      </c>
      <c r="N21" s="31" t="str">
        <f t="shared" si="3"/>
        <v/>
      </c>
      <c r="O21" s="54">
        <f t="shared" si="8"/>
        <v>0</v>
      </c>
      <c r="P21" s="31" t="str">
        <f t="shared" si="5"/>
        <v/>
      </c>
    </row>
    <row r="22" spans="1:16" ht="80.25" customHeight="1" x14ac:dyDescent="0.25">
      <c r="A22" s="126" t="s">
        <v>65</v>
      </c>
      <c r="B22" s="38" t="s">
        <v>66</v>
      </c>
      <c r="C22" s="108">
        <v>108732100</v>
      </c>
      <c r="D22" s="111">
        <v>88513309</v>
      </c>
      <c r="E22" s="95">
        <f t="shared" si="7"/>
        <v>0.18595052427020176</v>
      </c>
      <c r="F22" s="32" t="s">
        <v>67</v>
      </c>
      <c r="G22" s="42" t="s">
        <v>68</v>
      </c>
      <c r="H22" s="39">
        <v>-5.1999999999999998E-2</v>
      </c>
      <c r="I22" s="39">
        <v>-0.04</v>
      </c>
      <c r="J22" s="40">
        <v>-0.03</v>
      </c>
      <c r="K22" s="128">
        <v>55173000</v>
      </c>
      <c r="L22" s="100">
        <f>1-(K22/D22)</f>
        <v>0.37667001015632573</v>
      </c>
      <c r="M22" s="52">
        <f t="shared" si="1"/>
        <v>57379920</v>
      </c>
      <c r="N22" s="31">
        <f t="shared" si="3"/>
        <v>-4.0000000000000036E-2</v>
      </c>
      <c r="O22" s="52">
        <f t="shared" si="8"/>
        <v>59101317.600000001</v>
      </c>
      <c r="P22" s="31">
        <f t="shared" si="5"/>
        <v>-3.0000000000000027E-2</v>
      </c>
    </row>
    <row r="23" spans="1:16" ht="186" customHeight="1" x14ac:dyDescent="0.25">
      <c r="A23" s="129"/>
      <c r="B23" s="38" t="s">
        <v>69</v>
      </c>
      <c r="C23" s="109"/>
      <c r="D23" s="112"/>
      <c r="E23" s="96"/>
      <c r="F23" s="32" t="s">
        <v>70</v>
      </c>
      <c r="G23" s="42" t="s">
        <v>71</v>
      </c>
      <c r="H23" s="39">
        <v>-5.1999999999999998E-2</v>
      </c>
      <c r="I23" s="39">
        <v>-0.04</v>
      </c>
      <c r="J23" s="40">
        <v>-0.03</v>
      </c>
      <c r="K23" s="130"/>
      <c r="L23" s="101"/>
      <c r="M23" s="54">
        <f t="shared" si="1"/>
        <v>0</v>
      </c>
      <c r="N23" s="31" t="str">
        <f t="shared" si="3"/>
        <v/>
      </c>
      <c r="O23" s="54">
        <f t="shared" si="8"/>
        <v>0</v>
      </c>
      <c r="P23" s="31" t="str">
        <f t="shared" si="5"/>
        <v/>
      </c>
    </row>
    <row r="24" spans="1:16" ht="45" x14ac:dyDescent="0.25">
      <c r="A24" s="131"/>
      <c r="B24" s="38" t="s">
        <v>72</v>
      </c>
      <c r="C24" s="110"/>
      <c r="D24" s="113"/>
      <c r="E24" s="97"/>
      <c r="F24" s="32" t="s">
        <v>73</v>
      </c>
      <c r="G24" s="42" t="s">
        <v>74</v>
      </c>
      <c r="H24" s="39">
        <v>-5.1999999999999998E-2</v>
      </c>
      <c r="I24" s="39">
        <v>-0.04</v>
      </c>
      <c r="J24" s="40">
        <v>-0.03</v>
      </c>
      <c r="K24" s="133"/>
      <c r="L24" s="102"/>
      <c r="M24" s="54">
        <f t="shared" si="1"/>
        <v>0</v>
      </c>
      <c r="N24" s="31" t="str">
        <f t="shared" si="3"/>
        <v/>
      </c>
      <c r="O24" s="54">
        <f t="shared" si="8"/>
        <v>0</v>
      </c>
      <c r="P24" s="31" t="str">
        <f t="shared" si="5"/>
        <v/>
      </c>
    </row>
    <row r="25" spans="1:16" ht="49.5" hidden="1" customHeight="1" x14ac:dyDescent="0.25">
      <c r="A25" s="27" t="s">
        <v>75</v>
      </c>
      <c r="B25" s="43" t="s">
        <v>51</v>
      </c>
      <c r="C25" s="29"/>
      <c r="D25" s="30"/>
      <c r="E25" s="31" t="e">
        <f t="shared" si="7"/>
        <v>#DIV/0!</v>
      </c>
      <c r="F25" s="32" t="s">
        <v>76</v>
      </c>
      <c r="G25" s="33" t="s">
        <v>51</v>
      </c>
      <c r="H25" s="39">
        <v>-5.1999999999999998E-2</v>
      </c>
      <c r="I25" s="39">
        <v>-0.04</v>
      </c>
      <c r="J25" s="40">
        <v>-0.03</v>
      </c>
      <c r="K25" s="64">
        <f t="shared" si="6"/>
        <v>0</v>
      </c>
      <c r="L25" s="56" t="str">
        <f t="shared" ref="L25:M31" si="9">IFERROR(1-(K25/D25),"")</f>
        <v/>
      </c>
      <c r="M25" s="55">
        <f t="shared" si="1"/>
        <v>0</v>
      </c>
      <c r="N25" s="31" t="str">
        <f t="shared" si="3"/>
        <v/>
      </c>
      <c r="O25" s="55">
        <f t="shared" si="8"/>
        <v>0</v>
      </c>
      <c r="P25" s="31" t="str">
        <f t="shared" si="5"/>
        <v/>
      </c>
    </row>
    <row r="26" spans="1:16" ht="189.75" customHeight="1" x14ac:dyDescent="0.25">
      <c r="A26" s="27" t="s">
        <v>77</v>
      </c>
      <c r="B26" s="35" t="s">
        <v>78</v>
      </c>
      <c r="C26" s="134">
        <v>66860000</v>
      </c>
      <c r="D26" s="134">
        <v>36802416</v>
      </c>
      <c r="E26" s="31">
        <f t="shared" si="7"/>
        <v>0.44956003589590188</v>
      </c>
      <c r="F26" s="32" t="s">
        <v>79</v>
      </c>
      <c r="G26" s="42" t="s">
        <v>80</v>
      </c>
      <c r="H26" s="39">
        <v>-5.1999999999999998E-2</v>
      </c>
      <c r="I26" s="39">
        <v>-0.04</v>
      </c>
      <c r="J26" s="40">
        <v>-0.03</v>
      </c>
      <c r="K26" s="135">
        <v>62450000</v>
      </c>
      <c r="L26" s="65">
        <f t="shared" ref="L26:L29" si="10">1-(K26/D26)</f>
        <v>-0.69689946442646589</v>
      </c>
      <c r="M26" s="54">
        <f t="shared" si="1"/>
        <v>64948000</v>
      </c>
      <c r="N26" s="31">
        <f t="shared" si="3"/>
        <v>-4.0000000000000036E-2</v>
      </c>
      <c r="O26" s="54">
        <f t="shared" si="8"/>
        <v>66896440</v>
      </c>
      <c r="P26" s="31">
        <f t="shared" si="5"/>
        <v>-3.0000000000000027E-2</v>
      </c>
    </row>
    <row r="27" spans="1:16" ht="81" customHeight="1" x14ac:dyDescent="0.25">
      <c r="A27" s="27" t="s">
        <v>81</v>
      </c>
      <c r="B27" s="35" t="s">
        <v>82</v>
      </c>
      <c r="C27" s="134">
        <v>4616627320</v>
      </c>
      <c r="D27" s="134">
        <v>1066974000</v>
      </c>
      <c r="E27" s="31">
        <f t="shared" si="7"/>
        <v>0.76888452845702093</v>
      </c>
      <c r="F27" s="32" t="s">
        <v>83</v>
      </c>
      <c r="G27" s="33" t="s">
        <v>51</v>
      </c>
      <c r="H27" s="39" t="s">
        <v>51</v>
      </c>
      <c r="I27" s="39" t="s">
        <v>51</v>
      </c>
      <c r="J27" s="40" t="s">
        <v>51</v>
      </c>
      <c r="K27" s="135">
        <v>1400000000</v>
      </c>
      <c r="L27" s="65">
        <f t="shared" si="10"/>
        <v>-0.31212194486463596</v>
      </c>
      <c r="M27" s="53" t="str">
        <f t="shared" si="1"/>
        <v>0</v>
      </c>
      <c r="N27" s="31">
        <f t="shared" si="3"/>
        <v>1</v>
      </c>
      <c r="O27" s="53" t="str">
        <f t="shared" si="8"/>
        <v>0</v>
      </c>
      <c r="P27" s="31" t="str">
        <f t="shared" si="5"/>
        <v/>
      </c>
    </row>
    <row r="28" spans="1:16" ht="25.5" x14ac:dyDescent="0.25">
      <c r="A28" s="27" t="s">
        <v>84</v>
      </c>
      <c r="B28" s="35" t="s">
        <v>51</v>
      </c>
      <c r="C28" s="29">
        <v>20035000</v>
      </c>
      <c r="D28" s="30">
        <v>19750000</v>
      </c>
      <c r="E28" s="31">
        <f t="shared" si="7"/>
        <v>1.4225106064387316E-2</v>
      </c>
      <c r="F28" s="32" t="s">
        <v>85</v>
      </c>
      <c r="G28" s="33" t="s">
        <v>51</v>
      </c>
      <c r="H28" s="39" t="s">
        <v>51</v>
      </c>
      <c r="I28" s="39" t="s">
        <v>51</v>
      </c>
      <c r="J28" s="40" t="s">
        <v>51</v>
      </c>
      <c r="K28" s="135">
        <v>10506911</v>
      </c>
      <c r="L28" s="65">
        <f t="shared" si="10"/>
        <v>0.46800450632911395</v>
      </c>
      <c r="M28" s="55" t="str">
        <f t="shared" si="1"/>
        <v>0</v>
      </c>
      <c r="N28" s="31">
        <f t="shared" si="3"/>
        <v>1</v>
      </c>
      <c r="O28" s="55" t="str">
        <f t="shared" si="8"/>
        <v>0</v>
      </c>
      <c r="P28" s="31" t="str">
        <f t="shared" si="5"/>
        <v/>
      </c>
    </row>
    <row r="29" spans="1:16" ht="60" x14ac:dyDescent="0.25">
      <c r="A29" s="27" t="s">
        <v>86</v>
      </c>
      <c r="B29" s="35" t="s">
        <v>87</v>
      </c>
      <c r="C29" s="29">
        <v>160480000</v>
      </c>
      <c r="D29" s="29">
        <v>62040000</v>
      </c>
      <c r="E29" s="31">
        <f t="shared" si="7"/>
        <v>0.61340977068793623</v>
      </c>
      <c r="F29" s="32" t="s">
        <v>88</v>
      </c>
      <c r="G29" s="45" t="s">
        <v>89</v>
      </c>
      <c r="H29" s="39">
        <v>-5.1999999999999998E-2</v>
      </c>
      <c r="I29" s="39">
        <v>-0.04</v>
      </c>
      <c r="J29" s="40">
        <v>-0.03</v>
      </c>
      <c r="K29" s="135">
        <v>103302000</v>
      </c>
      <c r="L29" s="65">
        <f t="shared" si="10"/>
        <v>-0.66508704061895552</v>
      </c>
      <c r="M29" s="54">
        <f t="shared" si="1"/>
        <v>107434080</v>
      </c>
      <c r="N29" s="31">
        <f t="shared" si="3"/>
        <v>-4.0000000000000036E-2</v>
      </c>
      <c r="O29" s="54">
        <f t="shared" si="8"/>
        <v>110657102.40000001</v>
      </c>
      <c r="P29" s="31">
        <f t="shared" si="5"/>
        <v>-3.0000000000000027E-2</v>
      </c>
    </row>
    <row r="30" spans="1:16" ht="25.5" hidden="1" customHeight="1" x14ac:dyDescent="0.25">
      <c r="A30" s="44" t="s">
        <v>90</v>
      </c>
      <c r="B30" s="35" t="s">
        <v>51</v>
      </c>
      <c r="C30" s="29"/>
      <c r="D30" s="30"/>
      <c r="E30" s="31" t="e">
        <f t="shared" si="7"/>
        <v>#DIV/0!</v>
      </c>
      <c r="F30" s="32" t="s">
        <v>91</v>
      </c>
      <c r="G30" s="33" t="s">
        <v>51</v>
      </c>
      <c r="H30" s="39" t="s">
        <v>51</v>
      </c>
      <c r="I30" s="39" t="s">
        <v>51</v>
      </c>
      <c r="J30" s="40" t="s">
        <v>51</v>
      </c>
      <c r="K30" s="64" t="str">
        <f t="shared" si="6"/>
        <v>0</v>
      </c>
      <c r="L30" s="56" t="str">
        <f t="shared" si="9"/>
        <v/>
      </c>
      <c r="M30" s="55" t="str">
        <f t="shared" si="1"/>
        <v>0</v>
      </c>
      <c r="N30" s="31" t="str">
        <f t="shared" si="3"/>
        <v/>
      </c>
      <c r="O30" s="55" t="str">
        <f t="shared" si="8"/>
        <v>0</v>
      </c>
      <c r="P30" s="31" t="str">
        <f t="shared" si="5"/>
        <v/>
      </c>
    </row>
    <row r="31" spans="1:16" ht="191.25" x14ac:dyDescent="0.25">
      <c r="A31" s="126" t="s">
        <v>92</v>
      </c>
      <c r="B31" s="35" t="s">
        <v>93</v>
      </c>
      <c r="C31" s="108">
        <v>22471434627</v>
      </c>
      <c r="D31" s="136">
        <v>22872294781</v>
      </c>
      <c r="E31" s="95">
        <f t="shared" si="7"/>
        <v>-1.7838654302843482E-2</v>
      </c>
      <c r="F31" s="32" t="s">
        <v>94</v>
      </c>
      <c r="G31" s="46" t="s">
        <v>95</v>
      </c>
      <c r="H31" s="39">
        <v>-0.03</v>
      </c>
      <c r="I31" s="39">
        <v>-0.03</v>
      </c>
      <c r="J31" s="40">
        <v>-0.03</v>
      </c>
      <c r="K31" s="128">
        <v>23172881429</v>
      </c>
      <c r="L31" s="100">
        <f t="shared" si="9"/>
        <v>-1.3141954092411368E-2</v>
      </c>
      <c r="M31" s="100">
        <f t="shared" si="9"/>
        <v>0.2632878091977745</v>
      </c>
      <c r="N31" s="31">
        <f t="shared" si="3"/>
        <v>0.99999999998863809</v>
      </c>
      <c r="O31" s="54">
        <f t="shared" si="8"/>
        <v>0.27118644347370774</v>
      </c>
      <c r="P31" s="31">
        <f t="shared" si="5"/>
        <v>-3.0000000000000027E-2</v>
      </c>
    </row>
    <row r="32" spans="1:16" ht="195" customHeight="1" x14ac:dyDescent="0.25">
      <c r="A32" s="129"/>
      <c r="B32" s="35" t="s">
        <v>96</v>
      </c>
      <c r="C32" s="109"/>
      <c r="D32" s="137"/>
      <c r="E32" s="96"/>
      <c r="F32" s="32" t="s">
        <v>97</v>
      </c>
      <c r="G32" s="46" t="s">
        <v>98</v>
      </c>
      <c r="H32" s="39">
        <v>-0.03</v>
      </c>
      <c r="I32" s="39">
        <v>-0.03</v>
      </c>
      <c r="J32" s="40">
        <v>-0.03</v>
      </c>
      <c r="K32" s="130"/>
      <c r="L32" s="101"/>
      <c r="M32" s="101"/>
      <c r="N32" s="31" t="str">
        <f t="shared" si="3"/>
        <v/>
      </c>
      <c r="O32" s="54">
        <f t="shared" si="8"/>
        <v>0</v>
      </c>
      <c r="P32" s="31" t="str">
        <f t="shared" si="5"/>
        <v/>
      </c>
    </row>
    <row r="33" spans="1:16" ht="114.75" x14ac:dyDescent="0.25">
      <c r="A33" s="131"/>
      <c r="B33" s="35" t="s">
        <v>99</v>
      </c>
      <c r="C33" s="110"/>
      <c r="D33" s="138"/>
      <c r="E33" s="97"/>
      <c r="F33" s="32" t="s">
        <v>100</v>
      </c>
      <c r="G33" s="47" t="s">
        <v>101</v>
      </c>
      <c r="H33" s="39">
        <v>-0.03</v>
      </c>
      <c r="I33" s="39">
        <v>-0.03</v>
      </c>
      <c r="J33" s="40">
        <v>-0.03</v>
      </c>
      <c r="K33" s="133"/>
      <c r="L33" s="102"/>
      <c r="M33" s="102"/>
      <c r="N33" s="31" t="str">
        <f t="shared" si="3"/>
        <v/>
      </c>
      <c r="O33" s="54">
        <f t="shared" si="8"/>
        <v>0</v>
      </c>
      <c r="P33" s="31" t="str">
        <f t="shared" si="5"/>
        <v/>
      </c>
    </row>
  </sheetData>
  <sheetProtection formatCells="0" formatColumns="0" formatRows="0"/>
  <mergeCells count="33">
    <mergeCell ref="A31:A33"/>
    <mergeCell ref="D6:E6"/>
    <mergeCell ref="K6:L6"/>
    <mergeCell ref="M6:N6"/>
    <mergeCell ref="O6:P6"/>
    <mergeCell ref="A19:A21"/>
    <mergeCell ref="A22:A24"/>
    <mergeCell ref="K19:K21"/>
    <mergeCell ref="C19:C21"/>
    <mergeCell ref="D19:D21"/>
    <mergeCell ref="E19:E21"/>
    <mergeCell ref="C22:C24"/>
    <mergeCell ref="D22:D24"/>
    <mergeCell ref="K31:K33"/>
    <mergeCell ref="E22:E24"/>
    <mergeCell ref="C31:C33"/>
    <mergeCell ref="B2:E2"/>
    <mergeCell ref="K3:P3"/>
    <mergeCell ref="M31:M33"/>
    <mergeCell ref="D31:D33"/>
    <mergeCell ref="E31:E33"/>
    <mergeCell ref="L19:L21"/>
    <mergeCell ref="L22:L24"/>
    <mergeCell ref="L31:L33"/>
    <mergeCell ref="K22:K24"/>
    <mergeCell ref="A4:A7"/>
    <mergeCell ref="B4:B7"/>
    <mergeCell ref="C4:E5"/>
    <mergeCell ref="F4:J4"/>
    <mergeCell ref="K4:P5"/>
    <mergeCell ref="F5:F7"/>
    <mergeCell ref="G5:G7"/>
    <mergeCell ref="H5:J6"/>
  </mergeCells>
  <conditionalFormatting sqref="E9:E17">
    <cfRule type="cellIs" dxfId="9" priority="35" operator="lessThan">
      <formula>0</formula>
    </cfRule>
  </conditionalFormatting>
  <conditionalFormatting sqref="E19:E20 E22 E25:E31">
    <cfRule type="cellIs" dxfId="8" priority="31" operator="lessThan">
      <formula>0</formula>
    </cfRule>
  </conditionalFormatting>
  <conditionalFormatting sqref="H9:J17">
    <cfRule type="cellIs" dxfId="7" priority="12" operator="lessThan">
      <formula>0</formula>
    </cfRule>
  </conditionalFormatting>
  <conditionalFormatting sqref="H19:J33">
    <cfRule type="cellIs" dxfId="6" priority="2" operator="lessThan">
      <formula>0</formula>
    </cfRule>
  </conditionalFormatting>
  <conditionalFormatting sqref="L9:L17 L19:L20 L22:L23 L25:L31">
    <cfRule type="cellIs" dxfId="5" priority="30" operator="lessThan">
      <formula>0</formula>
    </cfRule>
  </conditionalFormatting>
  <conditionalFormatting sqref="M31">
    <cfRule type="cellIs" dxfId="4" priority="1" operator="lessThan">
      <formula>0</formula>
    </cfRule>
  </conditionalFormatting>
  <conditionalFormatting sqref="N9:N17">
    <cfRule type="cellIs" dxfId="3" priority="29" operator="lessThan">
      <formula>0</formula>
    </cfRule>
  </conditionalFormatting>
  <conditionalFormatting sqref="N19:N33">
    <cfRule type="cellIs" dxfId="2" priority="28" operator="lessThan">
      <formula>0</formula>
    </cfRule>
  </conditionalFormatting>
  <conditionalFormatting sqref="P9:P17">
    <cfRule type="cellIs" dxfId="1" priority="27" operator="lessThan">
      <formula>0</formula>
    </cfRule>
  </conditionalFormatting>
  <conditionalFormatting sqref="P19:P33">
    <cfRule type="cellIs" dxfId="0" priority="26" operator="lessThan">
      <formula>0</formula>
    </cfRule>
  </conditionalFormatting>
  <pageMargins left="0.25" right="0.25" top="0.75" bottom="0.75" header="0.3" footer="0.3"/>
  <pageSetup scale="38" fitToHeight="0" orientation="landscape" r:id="rId1"/>
  <headerFooter>
    <oddFooter>&amp;L&amp;D&amp;RPágina &amp;P de &amp;N</oddFooter>
  </headerFooter>
  <customProperties>
    <customPr name="_pios_id" r:id="rId2"/>
  </customPropertie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ENTIDADES</vt:lpstr>
      <vt:lpstr>ENTIDADES!Títulos_a_imprimir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Yaqueline Corredor Esteban</dc:creator>
  <cp:keywords/>
  <dc:description/>
  <cp:lastModifiedBy>Nancy Elizabeth Moreno Segura</cp:lastModifiedBy>
  <cp:revision/>
  <dcterms:created xsi:type="dcterms:W3CDTF">2025-07-29T15:41:16Z</dcterms:created>
  <dcterms:modified xsi:type="dcterms:W3CDTF">2026-07-07T18:27:03Z</dcterms:modified>
  <cp:category/>
  <cp:contentStatus/>
</cp:coreProperties>
</file>